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300" yWindow="680" windowWidth="24520" windowHeight="14980" tabRatio="600" firstSheet="0" activeTab="0" autoFilterDateGrouping="1"/>
  </bookViews>
  <sheets>
    <sheet xmlns:r="http://schemas.openxmlformats.org/officeDocument/2006/relationships" name="MASTER Projected P&amp;L" sheetId="1" state="visible" r:id="rId1"/>
    <sheet xmlns:r="http://schemas.openxmlformats.org/officeDocument/2006/relationships" name="Renovation" sheetId="2" state="visible" r:id="rId2"/>
    <sheet xmlns:r="http://schemas.openxmlformats.org/officeDocument/2006/relationships" name="Per Room Detail" sheetId="3" state="visible" r:id="rId3"/>
    <sheet xmlns:r="http://schemas.openxmlformats.org/officeDocument/2006/relationships" name="BUDGET 2026" sheetId="4" state="visible" r:id="rId4"/>
  </sheets>
  <definedNames>
    <definedName name="_xlnm.Print_Area" localSheetId="1">'Renovation'!$A$1:$F$26</definedName>
    <definedName name="_xlnm.Print_Area" localSheetId="2">'Per Room Detail'!$A$1:$F$33</definedName>
  </definedNames>
  <calcPr calcId="191029" calcMode="auto" fullCalcOnLoad="1" concurrentCalc="0" forceFullCalc="1"/>
</workbook>
</file>

<file path=xl/styles.xml><?xml version="1.0" encoding="utf-8"?>
<styleSheet xmlns="http://schemas.openxmlformats.org/spreadsheetml/2006/main">
  <numFmts count="3">
    <numFmt numFmtId="164" formatCode="_(&quot;$&quot;* #,##0.00_);_(&quot;$&quot;* \(#,##0.00\);_(&quot;$&quot;* &quot;-&quot;??_);_(@_)"/>
    <numFmt numFmtId="165" formatCode="&quot;$&quot;#,##0.00"/>
    <numFmt numFmtId="166" formatCode="&quot;$&quot;#,##0"/>
  </numFmts>
  <fonts count="10"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1"/>
      <scheme val="minor"/>
    </font>
    <font>
      <name val="Calibri"/>
      <family val="2"/>
      <b val="1"/>
      <sz val="11"/>
      <scheme val="minor"/>
    </font>
    <font>
      <name val="Verdana"/>
      <family val="2"/>
      <b val="1"/>
      <color rgb="FF303030"/>
      <sz val="12"/>
    </font>
    <font>
      <name val="Verdana"/>
      <family val="2"/>
      <sz val="12"/>
    </font>
    <font>
      <name val="Verdana"/>
      <family val="2"/>
      <color rgb="FF303030"/>
      <sz val="12"/>
    </font>
    <font>
      <name val="Verdana"/>
      <family val="2"/>
      <b val="1"/>
      <sz val="12"/>
    </font>
    <font>
      <b val="1"/>
    </font>
  </fonts>
  <fills count="5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ECF3F9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1" fillId="0" borderId="0"/>
    <xf numFmtId="44" fontId="1" fillId="0" borderId="0"/>
  </cellStyleXfs>
  <cellXfs count="86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center"/>
    </xf>
    <xf numFmtId="164" fontId="2" fillId="0" borderId="2" pivotButton="0" quotePrefix="0" xfId="1"/>
    <xf numFmtId="165" fontId="2" fillId="0" borderId="2" pivotButton="0" quotePrefix="0" xfId="1"/>
    <xf numFmtId="165" fontId="3" fillId="0" borderId="2" pivotButton="0" quotePrefix="0" xfId="1"/>
    <xf numFmtId="165" fontId="4" fillId="0" borderId="2" pivotButton="0" quotePrefix="0" xfId="1"/>
    <xf numFmtId="164" fontId="0" fillId="0" borderId="2" pivotButton="0" quotePrefix="0" xfId="1"/>
    <xf numFmtId="165" fontId="0" fillId="0" borderId="2" pivotButton="0" quotePrefix="0" xfId="1"/>
    <xf numFmtId="165" fontId="0" fillId="0" borderId="3" pivotButton="0" quotePrefix="0" xfId="1"/>
    <xf numFmtId="165" fontId="2" fillId="0" borderId="4" pivotButton="0" quotePrefix="0" xfId="1"/>
    <xf numFmtId="165" fontId="2" fillId="0" borderId="3" pivotButton="0" quotePrefix="0" xfId="1"/>
    <xf numFmtId="164" fontId="2" fillId="0" borderId="3" pivotButton="0" quotePrefix="0" xfId="1"/>
    <xf numFmtId="0" fontId="2" fillId="0" borderId="1" pivotButton="0" quotePrefix="0" xfId="0"/>
    <xf numFmtId="0" fontId="0" fillId="0" borderId="5" pivotButton="0" quotePrefix="0" xfId="0"/>
    <xf numFmtId="164" fontId="0" fillId="0" borderId="3" pivotButton="0" quotePrefix="0" xfId="1"/>
    <xf numFmtId="165" fontId="1" fillId="0" borderId="2" pivotButton="0" quotePrefix="0" xfId="1"/>
    <xf numFmtId="164" fontId="2" fillId="0" borderId="6" pivotButton="0" quotePrefix="0" xfId="1"/>
    <xf numFmtId="164" fontId="2" fillId="0" borderId="3" applyAlignment="1" pivotButton="0" quotePrefix="0" xfId="1">
      <alignment horizontal="center"/>
    </xf>
    <xf numFmtId="0" fontId="2" fillId="0" borderId="5" applyAlignment="1" pivotButton="0" quotePrefix="0" xfId="0">
      <alignment horizontal="center"/>
    </xf>
    <xf numFmtId="165" fontId="3" fillId="0" borderId="3" pivotButton="0" quotePrefix="0" xfId="1"/>
    <xf numFmtId="164" fontId="0" fillId="0" borderId="0" pivotButton="0" quotePrefix="0" xfId="1"/>
    <xf numFmtId="164" fontId="2" fillId="0" borderId="2" applyAlignment="1" pivotButton="0" quotePrefix="0" xfId="1">
      <alignment horizontal="center"/>
    </xf>
    <xf numFmtId="164" fontId="0" fillId="0" borderId="6" applyAlignment="1" pivotButton="0" quotePrefix="0" xfId="1">
      <alignment horizontal="center"/>
    </xf>
    <xf numFmtId="165" fontId="3" fillId="2" borderId="2" pivotButton="0" quotePrefix="0" xfId="1"/>
    <xf numFmtId="0" fontId="0" fillId="0" borderId="8" applyAlignment="1" pivotButton="0" quotePrefix="0" xfId="0">
      <alignment horizontal="center"/>
    </xf>
    <xf numFmtId="0" fontId="2" fillId="0" borderId="7" applyAlignment="1" pivotButton="0" quotePrefix="0" xfId="0">
      <alignment horizontal="left"/>
    </xf>
    <xf numFmtId="165" fontId="0" fillId="0" borderId="0" pivotButton="0" quotePrefix="0" xfId="0"/>
    <xf numFmtId="0" fontId="2" fillId="0" borderId="6" applyAlignment="1" pivotButton="0" quotePrefix="0" xfId="0">
      <alignment horizontal="center"/>
    </xf>
    <xf numFmtId="0" fontId="6" fillId="0" borderId="0" pivotButton="0" quotePrefix="0" xfId="0"/>
    <xf numFmtId="0" fontId="5" fillId="3" borderId="9" applyAlignment="1" pivotButton="0" quotePrefix="0" xfId="0">
      <alignment horizontal="left"/>
    </xf>
    <xf numFmtId="0" fontId="5" fillId="0" borderId="0" pivotButton="0" quotePrefix="0" xfId="0"/>
    <xf numFmtId="0" fontId="7" fillId="0" borderId="0" pivotButton="0" quotePrefix="0" xfId="0"/>
    <xf numFmtId="0" fontId="7" fillId="4" borderId="0" applyAlignment="1" pivotButton="0" quotePrefix="0" xfId="0">
      <alignment horizontal="left" vertical="top" wrapText="1"/>
    </xf>
    <xf numFmtId="0" fontId="5" fillId="3" borderId="9" applyAlignment="1" pivotButton="0" quotePrefix="0" xfId="0">
      <alignment horizontal="center"/>
    </xf>
    <xf numFmtId="0" fontId="5" fillId="3" borderId="9" pivotButton="0" quotePrefix="0" xfId="0"/>
    <xf numFmtId="0" fontId="7" fillId="4" borderId="0" applyAlignment="1" pivotButton="0" quotePrefix="0" xfId="0">
      <alignment horizontal="center" vertical="top" wrapText="1"/>
    </xf>
    <xf numFmtId="0" fontId="5" fillId="0" borderId="0" applyAlignment="1" pivotButton="0" quotePrefix="0" xfId="0">
      <alignment horizontal="center"/>
    </xf>
    <xf numFmtId="0" fontId="7" fillId="0" borderId="0" applyAlignment="1" pivotButton="0" quotePrefix="0" xfId="0">
      <alignment horizontal="center"/>
    </xf>
    <xf numFmtId="0" fontId="6" fillId="0" borderId="0" applyAlignment="1" pivotButton="0" quotePrefix="0" xfId="0">
      <alignment horizontal="center"/>
    </xf>
    <xf numFmtId="0" fontId="7" fillId="4" borderId="0" applyAlignment="1" pivotButton="0" quotePrefix="0" xfId="0">
      <alignment vertical="top" wrapText="1"/>
    </xf>
    <xf numFmtId="166" fontId="7" fillId="0" borderId="0" applyAlignment="1" pivotButton="0" quotePrefix="0" xfId="0">
      <alignment horizontal="center"/>
    </xf>
    <xf numFmtId="166" fontId="5" fillId="0" borderId="0" applyAlignment="1" pivotButton="0" quotePrefix="0" xfId="0">
      <alignment horizontal="center"/>
    </xf>
    <xf numFmtId="166" fontId="7" fillId="0" borderId="0" applyAlignment="1" pivotButton="0" quotePrefix="0" xfId="1">
      <alignment horizontal="center"/>
    </xf>
    <xf numFmtId="166" fontId="5" fillId="0" borderId="0" applyAlignment="1" pivotButton="0" quotePrefix="0" xfId="1">
      <alignment horizontal="center"/>
    </xf>
    <xf numFmtId="166" fontId="7" fillId="0" borderId="1" applyAlignment="1" pivotButton="0" quotePrefix="0" xfId="1">
      <alignment horizontal="center"/>
    </xf>
    <xf numFmtId="0" fontId="7" fillId="0" borderId="1" applyAlignment="1" pivotButton="0" quotePrefix="0" xfId="0">
      <alignment horizontal="center"/>
    </xf>
    <xf numFmtId="166" fontId="5" fillId="0" borderId="0" applyAlignment="1" pivotButton="0" quotePrefix="0" xfId="1">
      <alignment horizontal="center"/>
    </xf>
    <xf numFmtId="166" fontId="5" fillId="0" borderId="0" pivotButton="0" quotePrefix="0" xfId="0"/>
    <xf numFmtId="0" fontId="7" fillId="0" borderId="1" pivotButton="0" quotePrefix="0" xfId="0"/>
    <xf numFmtId="166" fontId="5" fillId="0" borderId="1" applyAlignment="1" pivotButton="0" quotePrefix="0" xfId="1">
      <alignment horizontal="center"/>
    </xf>
    <xf numFmtId="166" fontId="7" fillId="0" borderId="0" applyAlignment="1" pivotButton="0" quotePrefix="0" xfId="1">
      <alignment horizontal="center"/>
    </xf>
    <xf numFmtId="9" fontId="5" fillId="0" borderId="0" applyAlignment="1" pivotButton="0" quotePrefix="0" xfId="0">
      <alignment horizontal="center"/>
    </xf>
    <xf numFmtId="166" fontId="5" fillId="0" borderId="10" applyAlignment="1" pivotButton="0" quotePrefix="0" xfId="0">
      <alignment horizontal="center"/>
    </xf>
    <xf numFmtId="166" fontId="5" fillId="0" borderId="11" applyAlignment="1" pivotButton="0" quotePrefix="0" xfId="1">
      <alignment horizontal="center"/>
    </xf>
    <xf numFmtId="0" fontId="5" fillId="4" borderId="0" pivotButton="0" quotePrefix="0" xfId="0"/>
    <xf numFmtId="14" fontId="8" fillId="4" borderId="0" applyAlignment="1" pivotButton="0" quotePrefix="0" xfId="0">
      <alignment horizontal="left" vertical="top" wrapText="1"/>
    </xf>
    <xf numFmtId="166" fontId="7" fillId="0" borderId="0" applyAlignment="1" pivotButton="0" quotePrefix="0" xfId="0">
      <alignment horizontal="center"/>
    </xf>
    <xf numFmtId="166" fontId="5" fillId="0" borderId="0" applyAlignment="1" pivotButton="0" quotePrefix="0" xfId="0">
      <alignment horizontal="center"/>
    </xf>
    <xf numFmtId="166" fontId="5" fillId="0" borderId="0" pivotButton="0" quotePrefix="0" xfId="0"/>
    <xf numFmtId="166" fontId="7" fillId="0" borderId="0" applyAlignment="1" pivotButton="0" quotePrefix="0" xfId="1">
      <alignment horizontal="center"/>
    </xf>
    <xf numFmtId="166" fontId="5" fillId="0" borderId="0" applyAlignment="1" pivotButton="0" quotePrefix="0" xfId="1">
      <alignment horizontal="center"/>
    </xf>
    <xf numFmtId="166" fontId="7" fillId="0" borderId="1" applyAlignment="1" pivotButton="0" quotePrefix="0" xfId="1">
      <alignment horizontal="center"/>
    </xf>
    <xf numFmtId="166" fontId="5" fillId="0" borderId="1" applyAlignment="1" pivotButton="0" quotePrefix="0" xfId="1">
      <alignment horizontal="center"/>
    </xf>
    <xf numFmtId="166" fontId="5" fillId="0" borderId="11" applyAlignment="1" pivotButton="0" quotePrefix="0" xfId="1">
      <alignment horizontal="center"/>
    </xf>
    <xf numFmtId="166" fontId="5" fillId="0" borderId="10" applyAlignment="1" pivotButton="0" quotePrefix="0" xfId="0">
      <alignment horizontal="center"/>
    </xf>
    <xf numFmtId="164" fontId="2" fillId="0" borderId="3" pivotButton="0" quotePrefix="0" xfId="1"/>
    <xf numFmtId="164" fontId="2" fillId="0" borderId="3" applyAlignment="1" pivotButton="0" quotePrefix="0" xfId="1">
      <alignment horizontal="center"/>
    </xf>
    <xf numFmtId="164" fontId="2" fillId="0" borderId="2" pivotButton="0" quotePrefix="0" xfId="1"/>
    <xf numFmtId="164" fontId="2" fillId="0" borderId="2" applyAlignment="1" pivotButton="0" quotePrefix="0" xfId="1">
      <alignment horizontal="center"/>
    </xf>
    <xf numFmtId="164" fontId="2" fillId="0" borderId="6" pivotButton="0" quotePrefix="0" xfId="1"/>
    <xf numFmtId="164" fontId="0" fillId="0" borderId="0" pivotButton="0" quotePrefix="0" xfId="1"/>
    <xf numFmtId="164" fontId="0" fillId="0" borderId="6" applyAlignment="1" pivotButton="0" quotePrefix="0" xfId="1">
      <alignment horizontal="center"/>
    </xf>
    <xf numFmtId="164" fontId="0" fillId="0" borderId="2" pivotButton="0" quotePrefix="0" xfId="1"/>
    <xf numFmtId="164" fontId="0" fillId="0" borderId="3" pivotButton="0" quotePrefix="0" xfId="1"/>
    <xf numFmtId="14" fontId="9" fillId="4" borderId="0" applyAlignment="1" pivotButton="0" quotePrefix="0" xfId="0">
      <alignment horizontal="left"/>
    </xf>
    <xf numFmtId="0" fontId="9" fillId="0" borderId="0" applyAlignment="1" pivotButton="0" quotePrefix="0" xfId="0">
      <alignment horizontal="center"/>
    </xf>
    <xf numFmtId="0" fontId="7" fillId="4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5" fillId="3" borderId="9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right"/>
    </xf>
    <xf numFmtId="0" fontId="5" fillId="0" borderId="0" applyAlignment="1" pivotButton="0" quotePrefix="0" xfId="0">
      <alignment horizontal="right"/>
    </xf>
    <xf numFmtId="166" fontId="7" fillId="0" borderId="0" applyAlignment="1" pivotButton="0" quotePrefix="0" xfId="1">
      <alignment horizontal="right"/>
    </xf>
    <xf numFmtId="166" fontId="5" fillId="0" borderId="0" applyAlignment="1" pivotButton="0" quotePrefix="0" xfId="1">
      <alignment horizontal="right"/>
    </xf>
    <xf numFmtId="0" fontId="7" fillId="0" borderId="0" applyAlignment="1" pivotButton="0" quotePrefix="0" xfId="0">
      <alignment horizontal="right"/>
    </xf>
  </cellXfs>
  <cellStyles count="2">
    <cellStyle name="Normal" xfId="0" builtinId="0"/>
    <cellStyle name="Currency" xfId="1" builtin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118"/>
  <sheetViews>
    <sheetView tabSelected="1" zoomScaleNormal="100" workbookViewId="0">
      <selection activeCell="D8" sqref="D8"/>
    </sheetView>
  </sheetViews>
  <sheetFormatPr baseColWidth="10" defaultColWidth="9.6640625" defaultRowHeight="16"/>
  <cols>
    <col width="64.1640625" bestFit="1" customWidth="1" style="30" min="1" max="1"/>
    <col width="15.1640625" bestFit="1" customWidth="1" style="40" min="2" max="2"/>
    <col width="16.6640625" bestFit="1" customWidth="1" style="40" min="3" max="3"/>
    <col width="21.83203125" bestFit="1" customWidth="1" style="30" min="4" max="4"/>
    <col width="22.6640625" bestFit="1" customWidth="1" style="40" min="5" max="5"/>
    <col width="21.33203125" bestFit="1" customWidth="1" style="40" min="6" max="6"/>
    <col width="9.6640625" customWidth="1" style="30" min="7" max="16384"/>
  </cols>
  <sheetData>
    <row r="1">
      <c r="A1" s="56" t="inlineStr">
        <is>
          <t xml:space="preserve">Projected Income Statement </t>
        </is>
      </c>
    </row>
    <row r="2">
      <c r="A2" s="57" t="n"/>
    </row>
    <row r="3">
      <c r="A3" s="34" t="n"/>
      <c r="B3" s="37" t="n"/>
      <c r="C3" s="37" t="n"/>
      <c r="D3" s="41" t="n"/>
      <c r="E3" s="37" t="n"/>
      <c r="F3" s="37" t="n"/>
    </row>
    <row r="4">
      <c r="A4" s="31" t="inlineStr">
        <is>
          <t>Account Name</t>
        </is>
      </c>
      <c r="B4" s="35" t="inlineStr">
        <is>
          <t># of Rooms</t>
        </is>
      </c>
      <c r="C4" s="35" t="inlineStr">
        <is>
          <t>Weekly Rate</t>
        </is>
      </c>
      <c r="D4" s="36" t="inlineStr">
        <is>
          <t>Weekly Revenue</t>
        </is>
      </c>
      <c r="E4" s="35" t="inlineStr">
        <is>
          <t>Monthly Revenue</t>
        </is>
      </c>
      <c r="F4" s="35" t="inlineStr">
        <is>
          <t>Annual Revenue</t>
        </is>
      </c>
    </row>
    <row r="5">
      <c r="A5" s="32" t="inlineStr">
        <is>
          <t>Operating Income &amp; Expense</t>
        </is>
      </c>
      <c r="B5" s="38" t="n"/>
      <c r="C5" s="38" t="n"/>
      <c r="D5" s="32" t="n"/>
      <c r="E5" s="38" t="n"/>
      <c r="F5" s="38" t="n"/>
    </row>
    <row r="6">
      <c r="A6" s="32" t="inlineStr">
        <is>
          <t xml:space="preserve">    Income</t>
        </is>
      </c>
      <c r="B6" s="38" t="n"/>
      <c r="C6" s="38" t="n"/>
      <c r="D6" s="32" t="n"/>
      <c r="E6" s="38" t="n"/>
      <c r="F6" s="38" t="n"/>
    </row>
    <row r="7">
      <c r="A7" s="32" t="inlineStr">
        <is>
          <t xml:space="preserve">        RENTS</t>
        </is>
      </c>
      <c r="B7" s="38" t="n"/>
      <c r="C7" s="38" t="n"/>
      <c r="D7" s="32" t="n"/>
      <c r="E7" s="38" t="n"/>
      <c r="F7" s="38" t="n"/>
    </row>
    <row r="8">
      <c r="A8" s="32" t="inlineStr">
        <is>
          <t>Standard Rooms</t>
        </is>
      </c>
      <c r="B8" s="39" t="n">
        <v>105</v>
      </c>
      <c r="C8" s="58" t="n">
        <v>320</v>
      </c>
      <c r="D8" s="58">
        <f>+C8*B8</f>
        <v/>
      </c>
      <c r="E8" s="58">
        <f>+(D8*52)/12</f>
        <v/>
      </c>
      <c r="F8" s="58">
        <f>D8*52</f>
        <v/>
      </c>
    </row>
    <row r="9">
      <c r="A9" s="32" t="inlineStr">
        <is>
          <t>Suites</t>
        </is>
      </c>
      <c r="B9" s="39" t="n">
        <v>37</v>
      </c>
      <c r="C9" s="58" t="n">
        <v>360</v>
      </c>
      <c r="D9" s="58">
        <f>+C9*B9</f>
        <v/>
      </c>
      <c r="E9" s="58">
        <f>+(D9*52)/12</f>
        <v/>
      </c>
      <c r="F9" s="58">
        <f>D9*52</f>
        <v/>
      </c>
    </row>
    <row r="10">
      <c r="A10" s="33" t="n"/>
      <c r="B10" s="39" t="n">
        <v>0</v>
      </c>
      <c r="C10" s="58" t="n">
        <v>0</v>
      </c>
      <c r="D10" s="58">
        <f>+C10*B10</f>
        <v/>
      </c>
      <c r="E10" s="58">
        <f>+(D10*52)/12</f>
        <v/>
      </c>
      <c r="F10" s="58">
        <f>D10*52</f>
        <v/>
      </c>
    </row>
    <row r="11" ht="17" customHeight="1" thickBot="1">
      <c r="A11" s="33" t="inlineStr">
        <is>
          <t xml:space="preserve">     </t>
        </is>
      </c>
      <c r="B11" s="47" t="n"/>
      <c r="C11" s="47" t="n"/>
      <c r="D11" s="50" t="n"/>
      <c r="E11" s="47" t="n"/>
      <c r="F11" s="47" t="n"/>
    </row>
    <row r="12">
      <c r="A12" s="32" t="inlineStr">
        <is>
          <t xml:space="preserve">    Total Operating Income</t>
        </is>
      </c>
      <c r="B12" s="38">
        <f>+B8+B9+B10+B11</f>
        <v/>
      </c>
      <c r="C12" s="59" t="n"/>
      <c r="D12" s="60">
        <f>SUM(D8:D11)</f>
        <v/>
      </c>
      <c r="E12" s="59">
        <f>SUM(E8:E11)</f>
        <v/>
      </c>
      <c r="F12" s="59">
        <f>SUM(F8:F11)</f>
        <v/>
      </c>
    </row>
    <row r="13">
      <c r="A13" s="32" t="n"/>
      <c r="B13" s="38" t="n"/>
      <c r="C13" s="38" t="n"/>
      <c r="D13" s="32" t="n"/>
      <c r="E13" s="38" t="n"/>
      <c r="F13" s="38" t="n"/>
    </row>
    <row r="14">
      <c r="A14" s="32" t="inlineStr">
        <is>
          <t xml:space="preserve">    Expense</t>
        </is>
      </c>
      <c r="B14" s="38" t="inlineStr">
        <is>
          <t>PER ROOM</t>
        </is>
      </c>
      <c r="C14" s="38" t="n"/>
      <c r="D14" s="32" t="n"/>
      <c r="E14" s="38" t="n"/>
      <c r="F14" s="38" t="n"/>
    </row>
    <row r="15">
      <c r="A15" s="33" t="inlineStr">
        <is>
          <t xml:space="preserve">        Advertising</t>
        </is>
      </c>
      <c r="B15" s="61" t="n">
        <v>15</v>
      </c>
      <c r="C15" s="39" t="n"/>
      <c r="D15" s="33" t="n"/>
      <c r="E15" s="62">
        <f>+B15*$B$12</f>
        <v/>
      </c>
      <c r="F15" s="62">
        <f>+E15*12</f>
        <v/>
      </c>
    </row>
    <row r="16">
      <c r="A16" s="32" t="inlineStr">
        <is>
          <t xml:space="preserve">        AUTO AND TRAVEL</t>
        </is>
      </c>
      <c r="B16" s="38" t="n"/>
      <c r="C16" s="38" t="n"/>
      <c r="D16" s="32" t="n"/>
      <c r="E16" s="61" t="inlineStr">
        <is>
          <t xml:space="preserve"> </t>
        </is>
      </c>
      <c r="F16" s="61" t="n"/>
    </row>
    <row r="17">
      <c r="A17" s="33" t="inlineStr">
        <is>
          <t xml:space="preserve">            Travel Corporate</t>
        </is>
      </c>
      <c r="B17" s="61" t="n">
        <v>0</v>
      </c>
      <c r="C17" s="39" t="n"/>
      <c r="D17" s="33" t="n"/>
      <c r="E17" s="61">
        <f>+B17*$B$12</f>
        <v/>
      </c>
      <c r="F17" s="61">
        <f>+E17*12</f>
        <v/>
      </c>
    </row>
    <row r="18" ht="17" customHeight="1" thickBot="1">
      <c r="A18" s="33" t="inlineStr">
        <is>
          <t xml:space="preserve">            Regional Manager Travel Allocation </t>
        </is>
      </c>
      <c r="B18" s="63" t="n">
        <v>1</v>
      </c>
      <c r="C18" s="39" t="n"/>
      <c r="D18" s="33" t="n"/>
      <c r="E18" s="63">
        <f>+B18*$B$12</f>
        <v/>
      </c>
      <c r="F18" s="63">
        <f>+E18*12</f>
        <v/>
      </c>
    </row>
    <row r="19">
      <c r="A19" s="32" t="inlineStr">
        <is>
          <t xml:space="preserve">        Total AUTO AND TRAVEL</t>
        </is>
      </c>
      <c r="B19" s="62">
        <f>SUM(B17:B18)</f>
        <v/>
      </c>
      <c r="C19" s="38" t="n"/>
      <c r="D19" s="32" t="n"/>
      <c r="E19" s="62">
        <f>+B19*$B$12</f>
        <v/>
      </c>
      <c r="F19" s="62">
        <f>+E19*12</f>
        <v/>
      </c>
    </row>
    <row r="20">
      <c r="A20" s="32" t="inlineStr">
        <is>
          <t xml:space="preserve">        CLEANING AND MAINTENANCE</t>
        </is>
      </c>
      <c r="B20" s="38" t="n"/>
      <c r="C20" s="38" t="n"/>
      <c r="D20" s="32" t="n"/>
      <c r="E20" s="61" t="inlineStr">
        <is>
          <t xml:space="preserve"> </t>
        </is>
      </c>
      <c r="F20" s="62" t="inlineStr">
        <is>
          <t xml:space="preserve"> </t>
        </is>
      </c>
    </row>
    <row r="21">
      <c r="A21" s="33" t="inlineStr">
        <is>
          <t xml:space="preserve">            Janitorial Expense</t>
        </is>
      </c>
      <c r="B21" s="39" t="n">
        <v>0</v>
      </c>
      <c r="C21" s="39" t="n"/>
      <c r="D21" s="33" t="n"/>
      <c r="E21" s="61">
        <f>+B21*$B$12</f>
        <v/>
      </c>
      <c r="F21" s="61">
        <f>+E21*12</f>
        <v/>
      </c>
    </row>
    <row r="22">
      <c r="A22" s="33" t="inlineStr">
        <is>
          <t xml:space="preserve">            General Maintenance Labor</t>
        </is>
      </c>
      <c r="B22" s="39" t="n">
        <v>0</v>
      </c>
      <c r="C22" s="39" t="n"/>
      <c r="D22" s="33" t="n"/>
      <c r="E22" s="61">
        <f>+B22*$B$12</f>
        <v/>
      </c>
      <c r="F22" s="61">
        <f>+E22*12</f>
        <v/>
      </c>
    </row>
    <row r="23" ht="17" customHeight="1" thickBot="1">
      <c r="A23" s="33" t="inlineStr">
        <is>
          <t xml:space="preserve">            Landscaping</t>
        </is>
      </c>
      <c r="B23" s="63" t="n">
        <v>4</v>
      </c>
      <c r="C23" s="39" t="n"/>
      <c r="D23" s="33" t="n"/>
      <c r="E23" s="63">
        <f>+B23*$B$12</f>
        <v/>
      </c>
      <c r="F23" s="63">
        <f>+E23*12</f>
        <v/>
      </c>
    </row>
    <row r="24">
      <c r="A24" s="32" t="inlineStr">
        <is>
          <t xml:space="preserve">        Total CLEANING AND MAINTENANCE</t>
        </is>
      </c>
      <c r="B24" s="62">
        <f>SUM(B21:B23)</f>
        <v/>
      </c>
      <c r="C24" s="38" t="n"/>
      <c r="D24" s="32" t="n"/>
      <c r="E24" s="62">
        <f>+B24*$B$12</f>
        <v/>
      </c>
      <c r="F24" s="62">
        <f>+E24*12</f>
        <v/>
      </c>
    </row>
    <row r="25">
      <c r="A25" s="32" t="inlineStr">
        <is>
          <t xml:space="preserve">        INSURANCE</t>
        </is>
      </c>
      <c r="B25" s="38" t="n"/>
      <c r="C25" s="38" t="n"/>
      <c r="D25" s="32" t="n"/>
      <c r="E25" s="61" t="inlineStr">
        <is>
          <t xml:space="preserve"> </t>
        </is>
      </c>
      <c r="F25" s="62" t="inlineStr">
        <is>
          <t xml:space="preserve"> </t>
        </is>
      </c>
    </row>
    <row r="26">
      <c r="A26" s="33" t="inlineStr">
        <is>
          <t xml:space="preserve">            Property Insurance</t>
        </is>
      </c>
      <c r="B26" s="61" t="n">
        <v>25</v>
      </c>
      <c r="C26" s="39" t="n"/>
      <c r="D26" s="33" t="n"/>
      <c r="E26" s="61">
        <f>+B26*$B$12</f>
        <v/>
      </c>
      <c r="F26" s="61">
        <f>+E26*12</f>
        <v/>
      </c>
    </row>
    <row r="27">
      <c r="A27" s="33" t="inlineStr">
        <is>
          <t xml:space="preserve">            Utility Bond</t>
        </is>
      </c>
      <c r="B27" s="39" t="n">
        <v>0</v>
      </c>
      <c r="C27" s="39" t="n"/>
      <c r="D27" s="33" t="n"/>
      <c r="E27" s="61">
        <f>+B27*$B$12</f>
        <v/>
      </c>
      <c r="F27" s="61">
        <f>+E27*12</f>
        <v/>
      </c>
    </row>
    <row r="28" ht="17" customHeight="1" thickBot="1">
      <c r="A28" s="33" t="inlineStr">
        <is>
          <t xml:space="preserve">            Other Insurance</t>
        </is>
      </c>
      <c r="B28" s="47" t="n">
        <v>0</v>
      </c>
      <c r="C28" s="39" t="n"/>
      <c r="D28" s="33" t="n"/>
      <c r="E28" s="63">
        <f>+B28*$B$12</f>
        <v/>
      </c>
      <c r="F28" s="63">
        <f>+E28*12</f>
        <v/>
      </c>
    </row>
    <row r="29">
      <c r="A29" s="32" t="inlineStr">
        <is>
          <t xml:space="preserve">        Total INSURANCE</t>
        </is>
      </c>
      <c r="B29" s="62">
        <f>SUM(B26:B28)</f>
        <v/>
      </c>
      <c r="C29" s="38" t="n"/>
      <c r="D29" s="32" t="n"/>
      <c r="E29" s="62">
        <f>+B29*$B$12</f>
        <v/>
      </c>
      <c r="F29" s="62">
        <f>+E29*12</f>
        <v/>
      </c>
    </row>
    <row r="30">
      <c r="A30" s="32" t="inlineStr">
        <is>
          <t xml:space="preserve">        LEGAL AND OTHER PROFESSIONAL FEES</t>
        </is>
      </c>
      <c r="B30" s="38" t="n"/>
      <c r="C30" s="38" t="n"/>
      <c r="D30" s="32" t="n"/>
      <c r="E30" s="61" t="inlineStr">
        <is>
          <t xml:space="preserve"> </t>
        </is>
      </c>
      <c r="F30" s="62" t="n"/>
    </row>
    <row r="31" ht="17" customHeight="1" thickBot="1">
      <c r="A31" s="33" t="inlineStr">
        <is>
          <t xml:space="preserve">            Other</t>
        </is>
      </c>
      <c r="B31" s="47" t="n">
        <v>0</v>
      </c>
      <c r="C31" s="39" t="n"/>
      <c r="D31" s="33" t="n"/>
      <c r="E31" s="63">
        <f>+B31*$B$12</f>
        <v/>
      </c>
      <c r="F31" s="63">
        <f>+E31*12</f>
        <v/>
      </c>
    </row>
    <row r="32">
      <c r="A32" s="32" t="inlineStr">
        <is>
          <t xml:space="preserve">        Total LEGAL AND OTHER PROFESSIONAL FEES</t>
        </is>
      </c>
      <c r="B32" s="62">
        <f>+B31</f>
        <v/>
      </c>
      <c r="C32" s="38" t="n"/>
      <c r="D32" s="32" t="n"/>
      <c r="E32" s="61">
        <f>+B32*$B$12</f>
        <v/>
      </c>
      <c r="F32" s="62">
        <f>+E32*12</f>
        <v/>
      </c>
    </row>
    <row r="33">
      <c r="A33" s="32" t="inlineStr">
        <is>
          <t xml:space="preserve">        MORTGAGE</t>
        </is>
      </c>
      <c r="B33" s="38" t="n"/>
      <c r="C33" s="38" t="n"/>
      <c r="D33" s="32" t="n"/>
      <c r="E33" s="61" t="n"/>
      <c r="F33" s="62" t="n"/>
    </row>
    <row r="34">
      <c r="A34" s="33" t="inlineStr">
        <is>
          <t xml:space="preserve">            Mortgage Interest</t>
        </is>
      </c>
      <c r="B34" s="39" t="n"/>
      <c r="C34" s="39" t="n"/>
      <c r="D34" s="33" t="n"/>
      <c r="E34" s="61">
        <f>+B34*$B$12</f>
        <v/>
      </c>
      <c r="F34" s="62">
        <f>+E34*12</f>
        <v/>
      </c>
    </row>
    <row r="35">
      <c r="A35" s="33" t="inlineStr">
        <is>
          <t xml:space="preserve">            BS Principal</t>
        </is>
      </c>
      <c r="B35" s="39" t="n"/>
      <c r="C35" s="39" t="n"/>
      <c r="D35" s="33" t="n"/>
      <c r="E35" s="61">
        <f>+B35*$B$12</f>
        <v/>
      </c>
      <c r="F35" s="62">
        <f>+E35*12</f>
        <v/>
      </c>
    </row>
    <row r="36">
      <c r="A36" s="33" t="inlineStr">
        <is>
          <t xml:space="preserve">            BM Principal</t>
        </is>
      </c>
      <c r="B36" s="39" t="n"/>
      <c r="C36" s="39" t="n"/>
      <c r="D36" s="33" t="n"/>
      <c r="E36" s="61">
        <f>+B36*$B$12</f>
        <v/>
      </c>
      <c r="F36" s="62">
        <f>+E36*12</f>
        <v/>
      </c>
    </row>
    <row r="37">
      <c r="A37" s="33" t="inlineStr">
        <is>
          <t xml:space="preserve">            JC Principal</t>
        </is>
      </c>
      <c r="B37" s="39" t="n"/>
      <c r="C37" s="39" t="n"/>
      <c r="D37" s="33" t="n"/>
      <c r="E37" s="61">
        <f>+B37*$B$12</f>
        <v/>
      </c>
      <c r="F37" s="62">
        <f>+E37*12</f>
        <v/>
      </c>
    </row>
    <row r="38">
      <c r="A38" s="33" t="inlineStr">
        <is>
          <t xml:space="preserve">            JS Principal</t>
        </is>
      </c>
      <c r="B38" s="39" t="n"/>
      <c r="C38" s="39" t="n"/>
      <c r="D38" s="33" t="n"/>
      <c r="E38" s="61">
        <f>+B38*$B$12</f>
        <v/>
      </c>
      <c r="F38" s="62">
        <f>+E38*12</f>
        <v/>
      </c>
    </row>
    <row r="39">
      <c r="A39" s="33" t="inlineStr">
        <is>
          <t xml:space="preserve">            LRB Principal</t>
        </is>
      </c>
      <c r="B39" s="39" t="n"/>
      <c r="C39" s="39" t="n"/>
      <c r="D39" s="33" t="n"/>
      <c r="E39" s="61">
        <f>+B39*$B$12</f>
        <v/>
      </c>
      <c r="F39" s="62">
        <f>+E39*12</f>
        <v/>
      </c>
    </row>
    <row r="40">
      <c r="A40" s="32" t="inlineStr">
        <is>
          <t xml:space="preserve">        Total MORTGAGE</t>
        </is>
      </c>
      <c r="B40" s="38" t="n"/>
      <c r="C40" s="38" t="n"/>
      <c r="D40" s="32" t="n"/>
      <c r="E40" s="61">
        <f>+B40*$B$12</f>
        <v/>
      </c>
      <c r="F40" s="62">
        <f>+E40*12</f>
        <v/>
      </c>
    </row>
    <row r="41">
      <c r="A41" s="32" t="inlineStr">
        <is>
          <t xml:space="preserve">        Payroll and Salary Expense</t>
        </is>
      </c>
      <c r="B41" s="38" t="n"/>
      <c r="C41" s="38" t="n"/>
      <c r="D41" s="32" t="n"/>
      <c r="E41" s="61" t="n"/>
      <c r="F41" s="62" t="inlineStr">
        <is>
          <t xml:space="preserve"> </t>
        </is>
      </c>
    </row>
    <row r="42">
      <c r="A42" s="33" t="inlineStr">
        <is>
          <t xml:space="preserve">            Property Salary Expense (Manager and Asst)</t>
        </is>
      </c>
      <c r="B42" s="61" t="n">
        <v>50</v>
      </c>
      <c r="C42" s="39" t="n"/>
      <c r="D42" s="33" t="n"/>
      <c r="E42" s="61">
        <f>+B42*$B$12</f>
        <v/>
      </c>
      <c r="F42" s="62">
        <f>+E42*12</f>
        <v/>
      </c>
    </row>
    <row r="43">
      <c r="A43" s="33" t="inlineStr">
        <is>
          <t xml:space="preserve">            Regional Manager Salary Allocation</t>
        </is>
      </c>
      <c r="B43" s="61" t="n">
        <v>10</v>
      </c>
      <c r="C43" s="39" t="n"/>
      <c r="D43" s="33" t="n"/>
      <c r="E43" s="61">
        <f>+B43*$B$12</f>
        <v/>
      </c>
      <c r="F43" s="62">
        <f>+E43*12</f>
        <v/>
      </c>
    </row>
    <row r="44">
      <c r="A44" s="33" t="inlineStr">
        <is>
          <t xml:space="preserve">            Cash Pick Up Salary</t>
        </is>
      </c>
      <c r="B44" s="61" t="n"/>
      <c r="C44" s="39" t="n"/>
      <c r="D44" s="33" t="n"/>
      <c r="E44" s="61">
        <f>+B44*$B$12</f>
        <v/>
      </c>
      <c r="F44" s="62">
        <f>+E44*12</f>
        <v/>
      </c>
    </row>
    <row r="45">
      <c r="A45" s="33" t="inlineStr">
        <is>
          <t xml:space="preserve">            Property Maintenance Salary Expense </t>
        </is>
      </c>
      <c r="B45" s="61" t="n">
        <v>22</v>
      </c>
      <c r="C45" s="39" t="n"/>
      <c r="D45" s="33" t="n"/>
      <c r="E45" s="61">
        <f>+B45*$B$12</f>
        <v/>
      </c>
      <c r="F45" s="62">
        <f>+E45*12</f>
        <v/>
      </c>
    </row>
    <row r="46">
      <c r="A46" s="33" t="inlineStr">
        <is>
          <t xml:space="preserve">            Prop Manager Payroll Tax Expense</t>
        </is>
      </c>
      <c r="B46" s="61" t="n">
        <v>9</v>
      </c>
      <c r="C46" s="39" t="n"/>
      <c r="D46" s="33" t="n"/>
      <c r="E46" s="61">
        <f>+B46*$B$12</f>
        <v/>
      </c>
      <c r="F46" s="62">
        <f>+E46*12</f>
        <v/>
      </c>
    </row>
    <row r="47">
      <c r="A47" s="33" t="inlineStr">
        <is>
          <t xml:space="preserve">            Regional Manager Payroll Tax Allocation</t>
        </is>
      </c>
      <c r="B47" s="61" t="n">
        <v>1</v>
      </c>
      <c r="C47" s="39" t="n"/>
      <c r="D47" s="33" t="n"/>
      <c r="E47" s="61">
        <f>+B47*$B$12</f>
        <v/>
      </c>
      <c r="F47" s="62">
        <f>+E47*12</f>
        <v/>
      </c>
    </row>
    <row r="48">
      <c r="A48" s="33" t="inlineStr">
        <is>
          <t xml:space="preserve">            Cash Pick Up Payroll Taxes</t>
        </is>
      </c>
      <c r="B48" s="61" t="n">
        <v>1</v>
      </c>
      <c r="C48" s="39" t="n"/>
      <c r="D48" s="33" t="n"/>
      <c r="E48" s="61">
        <f>+B48*$B$12</f>
        <v/>
      </c>
      <c r="F48" s="62">
        <f>+E48*12</f>
        <v/>
      </c>
    </row>
    <row r="49" ht="17" customHeight="1" thickBot="1">
      <c r="A49" s="33" t="inlineStr">
        <is>
          <t xml:space="preserve">            Property Maintenance Payroll Tax</t>
        </is>
      </c>
      <c r="B49" s="63" t="n">
        <v>3</v>
      </c>
      <c r="C49" s="39" t="n"/>
      <c r="D49" s="33" t="n"/>
      <c r="E49" s="63">
        <f>+B49*$B$12</f>
        <v/>
      </c>
      <c r="F49" s="64">
        <f>+E49*12</f>
        <v/>
      </c>
    </row>
    <row r="50">
      <c r="A50" s="32" t="inlineStr">
        <is>
          <t xml:space="preserve">        Total Payroll and Salary Expense</t>
        </is>
      </c>
      <c r="B50" s="59">
        <f>SUM(B42:B49)</f>
        <v/>
      </c>
      <c r="C50" s="38" t="n"/>
      <c r="D50" s="32" t="n"/>
      <c r="E50" s="62">
        <f>+B50*$B$12</f>
        <v/>
      </c>
      <c r="F50" s="62">
        <f>+E50*12</f>
        <v/>
      </c>
    </row>
    <row r="51">
      <c r="A51" s="32" t="inlineStr">
        <is>
          <t xml:space="preserve">        REPAIRS</t>
        </is>
      </c>
      <c r="B51" s="38" t="n"/>
      <c r="C51" s="38" t="n"/>
      <c r="D51" s="32" t="n"/>
      <c r="E51" s="61">
        <f>+B51*$B$12</f>
        <v/>
      </c>
      <c r="F51" s="61">
        <f>+E51*12</f>
        <v/>
      </c>
    </row>
    <row r="52">
      <c r="A52" s="33" t="inlineStr">
        <is>
          <t xml:space="preserve">            Painting</t>
        </is>
      </c>
      <c r="B52" s="61" t="n">
        <v>5</v>
      </c>
      <c r="C52" s="39" t="n"/>
      <c r="D52" s="33" t="n"/>
      <c r="E52" s="61">
        <f>+B52*$B$12</f>
        <v/>
      </c>
      <c r="F52" s="61">
        <f>+E52*12</f>
        <v/>
      </c>
    </row>
    <row r="53">
      <c r="A53" s="33" t="inlineStr">
        <is>
          <t xml:space="preserve">            Plumbing</t>
        </is>
      </c>
      <c r="B53" s="61" t="n">
        <v>10</v>
      </c>
      <c r="C53" s="39" t="n"/>
      <c r="D53" s="33" t="n"/>
      <c r="E53" s="61">
        <f>+B53*$B$12</f>
        <v/>
      </c>
      <c r="F53" s="61">
        <f>+E53*12</f>
        <v/>
      </c>
    </row>
    <row r="54">
      <c r="A54" s="33" t="inlineStr">
        <is>
          <t xml:space="preserve">            Roof Repair</t>
        </is>
      </c>
      <c r="B54" s="61" t="n">
        <v>5</v>
      </c>
      <c r="C54" s="39" t="n"/>
      <c r="D54" s="33" t="n"/>
      <c r="E54" s="61">
        <f>+B54*$B$12</f>
        <v/>
      </c>
      <c r="F54" s="61">
        <f>+E54*12</f>
        <v/>
      </c>
    </row>
    <row r="55">
      <c r="A55" s="33" t="inlineStr">
        <is>
          <t xml:space="preserve">            Repairs - Other</t>
        </is>
      </c>
      <c r="B55" s="61" t="n">
        <v>10</v>
      </c>
      <c r="C55" s="39" t="n"/>
      <c r="D55" s="33" t="n"/>
      <c r="E55" s="61">
        <f>+B55*$B$12</f>
        <v/>
      </c>
      <c r="F55" s="61">
        <f>+E55*12</f>
        <v/>
      </c>
    </row>
    <row r="56" ht="17" customHeight="1" thickBot="1">
      <c r="A56" s="33" t="inlineStr">
        <is>
          <t xml:space="preserve">            Pest Control</t>
        </is>
      </c>
      <c r="B56" s="63" t="n">
        <v>5</v>
      </c>
      <c r="C56" s="39" t="n"/>
      <c r="D56" s="33" t="n"/>
      <c r="E56" s="63">
        <f>+B56*$B$12</f>
        <v/>
      </c>
      <c r="F56" s="63">
        <f>+E56*12</f>
        <v/>
      </c>
    </row>
    <row r="57">
      <c r="A57" s="32" t="inlineStr">
        <is>
          <t xml:space="preserve">        Total REPAIRS</t>
        </is>
      </c>
      <c r="B57" s="62">
        <f>SUM(B52:B56)</f>
        <v/>
      </c>
      <c r="C57" s="38" t="n"/>
      <c r="D57" s="32" t="n"/>
      <c r="E57" s="62">
        <f>+B57*$B$12</f>
        <v/>
      </c>
      <c r="F57" s="62">
        <f>+E57*12</f>
        <v/>
      </c>
    </row>
    <row r="58">
      <c r="A58" s="32" t="inlineStr">
        <is>
          <t xml:space="preserve">        Supplies</t>
        </is>
      </c>
      <c r="B58" s="38" t="n"/>
      <c r="C58" s="38" t="n"/>
      <c r="D58" s="32" t="n"/>
      <c r="E58" s="61" t="inlineStr">
        <is>
          <t xml:space="preserve"> </t>
        </is>
      </c>
      <c r="F58" s="62" t="inlineStr">
        <is>
          <t xml:space="preserve"> </t>
        </is>
      </c>
    </row>
    <row r="59">
      <c r="A59" s="33" t="inlineStr">
        <is>
          <t xml:space="preserve">            Office Supples</t>
        </is>
      </c>
      <c r="B59" s="61" t="n">
        <v>5</v>
      </c>
      <c r="C59" s="39" t="n"/>
      <c r="D59" s="33" t="n"/>
      <c r="E59" s="61">
        <f>+B59*$B$12</f>
        <v/>
      </c>
      <c r="F59" s="62">
        <f>+E59*12</f>
        <v/>
      </c>
    </row>
    <row r="60" ht="17" customHeight="1" thickBot="1">
      <c r="A60" s="33" t="inlineStr">
        <is>
          <t xml:space="preserve">            AMEX Supplies</t>
        </is>
      </c>
      <c r="B60" s="63" t="n">
        <v>15</v>
      </c>
      <c r="C60" s="39" t="n"/>
      <c r="D60" s="33" t="n"/>
      <c r="E60" s="63">
        <f>+B60*$B$12</f>
        <v/>
      </c>
      <c r="F60" s="62">
        <f>+E60*12</f>
        <v/>
      </c>
    </row>
    <row r="61">
      <c r="A61" s="32" t="inlineStr">
        <is>
          <t xml:space="preserve">        Total Supplies</t>
        </is>
      </c>
      <c r="B61" s="62">
        <f>SUM(B59:B60)</f>
        <v/>
      </c>
      <c r="C61" s="38" t="n"/>
      <c r="D61" s="32" t="n"/>
      <c r="E61" s="62">
        <f>+B61*$B$12</f>
        <v/>
      </c>
      <c r="F61" s="62">
        <f>+E61*12</f>
        <v/>
      </c>
    </row>
    <row r="62">
      <c r="A62" s="32" t="inlineStr">
        <is>
          <t xml:space="preserve">        TAXES</t>
        </is>
      </c>
      <c r="B62" s="61" t="n"/>
      <c r="C62" s="38" t="n"/>
      <c r="D62" s="32" t="n"/>
      <c r="E62" s="61" t="n"/>
      <c r="F62" s="62" t="inlineStr">
        <is>
          <t xml:space="preserve"> </t>
        </is>
      </c>
    </row>
    <row r="63">
      <c r="A63" s="33" t="inlineStr">
        <is>
          <t xml:space="preserve">            Property Tax</t>
        </is>
      </c>
      <c r="B63" s="61" t="n">
        <v>15</v>
      </c>
      <c r="C63" s="39" t="n"/>
      <c r="D63" s="33" t="n"/>
      <c r="E63" s="61">
        <f>+B63*$B$12</f>
        <v/>
      </c>
      <c r="F63" s="61">
        <f>+E63*12</f>
        <v/>
      </c>
    </row>
    <row r="64">
      <c r="A64" s="33" t="inlineStr">
        <is>
          <t xml:space="preserve">            License and Permits</t>
        </is>
      </c>
      <c r="B64" s="61" t="n">
        <v>0</v>
      </c>
      <c r="C64" s="39" t="n"/>
      <c r="D64" s="33" t="n"/>
      <c r="E64" s="61">
        <f>+B64*$B$12</f>
        <v/>
      </c>
      <c r="F64" s="61">
        <f>+E64*12</f>
        <v/>
      </c>
    </row>
    <row r="65" ht="17" customHeight="1" thickBot="1">
      <c r="A65" s="33" t="inlineStr">
        <is>
          <t xml:space="preserve">            Sales Tax</t>
        </is>
      </c>
      <c r="B65" s="63" t="n">
        <v>30</v>
      </c>
      <c r="C65" s="39" t="n"/>
      <c r="D65" s="33" t="n"/>
      <c r="E65" s="63">
        <f>+B65*$B$12</f>
        <v/>
      </c>
      <c r="F65" s="63">
        <f>+E65*12</f>
        <v/>
      </c>
    </row>
    <row r="66">
      <c r="A66" s="32" t="inlineStr">
        <is>
          <t xml:space="preserve">        Total TAXES</t>
        </is>
      </c>
      <c r="B66" s="62">
        <f>SUM(B63:B65)</f>
        <v/>
      </c>
      <c r="C66" s="38" t="n"/>
      <c r="D66" s="32" t="n"/>
      <c r="E66" s="62">
        <f>+B66*$B$12</f>
        <v/>
      </c>
      <c r="F66" s="62">
        <f>+E66*12</f>
        <v/>
      </c>
    </row>
    <row r="67">
      <c r="A67" s="32" t="inlineStr">
        <is>
          <t xml:space="preserve">        UTILITIES</t>
        </is>
      </c>
      <c r="B67" s="61" t="n"/>
      <c r="C67" s="38" t="n"/>
      <c r="D67" s="32" t="n"/>
      <c r="E67" s="61" t="n"/>
      <c r="F67" s="62" t="inlineStr">
        <is>
          <t xml:space="preserve"> </t>
        </is>
      </c>
    </row>
    <row r="68">
      <c r="A68" s="33" t="inlineStr">
        <is>
          <t xml:space="preserve">            Electricity</t>
        </is>
      </c>
      <c r="B68" s="61" t="n">
        <v>52</v>
      </c>
      <c r="C68" s="39" t="n"/>
      <c r="D68" s="33" t="n"/>
      <c r="E68" s="61">
        <f>+B68*$B$12</f>
        <v/>
      </c>
      <c r="F68" s="61">
        <f>+E68*12</f>
        <v/>
      </c>
    </row>
    <row r="69">
      <c r="A69" s="33" t="inlineStr">
        <is>
          <t xml:space="preserve">            Gas</t>
        </is>
      </c>
      <c r="B69" s="61" t="n">
        <v>10</v>
      </c>
      <c r="C69" s="39" t="n"/>
      <c r="D69" s="33" t="n"/>
      <c r="E69" s="61">
        <f>+B69*$B$12</f>
        <v/>
      </c>
      <c r="F69" s="61">
        <f>+E69*12</f>
        <v/>
      </c>
    </row>
    <row r="70">
      <c r="A70" s="33" t="inlineStr">
        <is>
          <t xml:space="preserve">            Water</t>
        </is>
      </c>
      <c r="B70" s="61" t="n">
        <v>56</v>
      </c>
      <c r="C70" s="39" t="n"/>
      <c r="D70" s="33" t="n"/>
      <c r="E70" s="61">
        <f>+B70*$B$12</f>
        <v/>
      </c>
      <c r="F70" s="61">
        <f>+E70*12</f>
        <v/>
      </c>
    </row>
    <row r="71">
      <c r="A71" s="33" t="inlineStr">
        <is>
          <t xml:space="preserve">            Garbage and Recycling</t>
        </is>
      </c>
      <c r="B71" s="61" t="n">
        <v>5</v>
      </c>
      <c r="C71" s="39" t="n"/>
      <c r="D71" s="33" t="n"/>
      <c r="E71" s="61">
        <f>+B71*$B$12</f>
        <v/>
      </c>
      <c r="F71" s="61">
        <f>+E71*12</f>
        <v/>
      </c>
    </row>
    <row r="72">
      <c r="A72" s="33" t="inlineStr">
        <is>
          <t xml:space="preserve">            Cell Phone</t>
        </is>
      </c>
      <c r="B72" s="61" t="n">
        <v>2</v>
      </c>
      <c r="C72" s="39" t="n"/>
      <c r="D72" s="33" t="n"/>
      <c r="E72" s="61">
        <f>+B72*$B$12</f>
        <v/>
      </c>
      <c r="F72" s="61">
        <f>+E72*12</f>
        <v/>
      </c>
    </row>
    <row r="73" ht="17" customHeight="1" thickBot="1">
      <c r="A73" s="33" t="inlineStr">
        <is>
          <t xml:space="preserve">            Cable/Internet</t>
        </is>
      </c>
      <c r="B73" s="63" t="n">
        <v>25</v>
      </c>
      <c r="C73" s="39" t="n"/>
      <c r="D73" s="33" t="n"/>
      <c r="E73" s="63">
        <f>+B73*$B$12</f>
        <v/>
      </c>
      <c r="F73" s="63">
        <f>+E73*12</f>
        <v/>
      </c>
    </row>
    <row r="74">
      <c r="A74" s="32" t="inlineStr">
        <is>
          <t xml:space="preserve">        Total UTILITIES</t>
        </is>
      </c>
      <c r="B74" s="62">
        <f>SUM(B68:B73)</f>
        <v/>
      </c>
      <c r="C74" s="38" t="n"/>
      <c r="D74" s="32" t="n"/>
      <c r="E74" s="62">
        <f>+B74*$B$12</f>
        <v/>
      </c>
      <c r="F74" s="62">
        <f>+E74*12</f>
        <v/>
      </c>
    </row>
    <row r="75">
      <c r="A75" s="32" t="inlineStr">
        <is>
          <t xml:space="preserve">        OTHER</t>
        </is>
      </c>
      <c r="B75" s="61" t="n"/>
      <c r="C75" s="38" t="n"/>
      <c r="D75" s="32" t="n"/>
      <c r="E75" s="61" t="n"/>
      <c r="F75" s="62" t="inlineStr">
        <is>
          <t xml:space="preserve"> </t>
        </is>
      </c>
    </row>
    <row r="76">
      <c r="A76" s="33" t="inlineStr">
        <is>
          <t xml:space="preserve">            Security Service</t>
        </is>
      </c>
      <c r="B76" s="61" t="n">
        <v>4</v>
      </c>
      <c r="C76" s="39" t="n"/>
      <c r="D76" s="33" t="n"/>
      <c r="E76" s="61">
        <f>+B76*$B$12</f>
        <v/>
      </c>
      <c r="F76" s="61">
        <f>+E76*12</f>
        <v/>
      </c>
    </row>
    <row r="77" ht="17" customHeight="1" thickBot="1">
      <c r="A77" s="33" t="inlineStr">
        <is>
          <t xml:space="preserve">            Credit Card Fees</t>
        </is>
      </c>
      <c r="B77" s="63" t="n">
        <v>13</v>
      </c>
      <c r="C77" s="39" t="n"/>
      <c r="D77" s="33" t="n"/>
      <c r="E77" s="63">
        <f>+B77*$B$12</f>
        <v/>
      </c>
      <c r="F77" s="63">
        <f>+E77*12</f>
        <v/>
      </c>
    </row>
    <row r="78">
      <c r="A78" s="32" t="inlineStr">
        <is>
          <t xml:space="preserve">        Total OTHER</t>
        </is>
      </c>
      <c r="B78" s="62">
        <f>SUM(B76:B77)</f>
        <v/>
      </c>
      <c r="C78" s="38" t="n"/>
      <c r="D78" s="32" t="n"/>
      <c r="E78" s="62">
        <f>+B78*$B$12</f>
        <v/>
      </c>
      <c r="F78" s="62">
        <f>+E78*12</f>
        <v/>
      </c>
    </row>
    <row r="79">
      <c r="A79" s="33" t="inlineStr">
        <is>
          <t xml:space="preserve">        Bank Fees</t>
        </is>
      </c>
      <c r="B79" s="61" t="n"/>
      <c r="C79" s="39" t="n"/>
      <c r="D79" s="33" t="n"/>
      <c r="E79" s="61" t="n"/>
      <c r="F79" s="62" t="inlineStr">
        <is>
          <t xml:space="preserve"> </t>
        </is>
      </c>
    </row>
    <row r="80">
      <c r="A80" s="33" t="inlineStr">
        <is>
          <t xml:space="preserve">        Rental Refund</t>
        </is>
      </c>
      <c r="B80" s="61" t="n">
        <v>0</v>
      </c>
      <c r="C80" s="39" t="n"/>
      <c r="D80" s="33" t="n"/>
      <c r="E80" s="61">
        <f>+B80*$B$12</f>
        <v/>
      </c>
      <c r="F80" s="62">
        <f>+E80*12</f>
        <v/>
      </c>
    </row>
    <row r="81">
      <c r="A81" s="33" t="inlineStr">
        <is>
          <t xml:space="preserve">        Software/IT</t>
        </is>
      </c>
      <c r="B81" s="61" t="n">
        <v>6</v>
      </c>
      <c r="C81" s="39" t="n"/>
      <c r="D81" s="33" t="n"/>
      <c r="E81" s="61">
        <f>+B81*$B$12</f>
        <v/>
      </c>
      <c r="F81" s="62">
        <f>+E81*12</f>
        <v/>
      </c>
    </row>
    <row r="82">
      <c r="A82" s="32" t="inlineStr">
        <is>
          <t xml:space="preserve">        CAPITAL EXPENSES</t>
        </is>
      </c>
      <c r="B82" s="61" t="n"/>
      <c r="C82" s="38" t="n"/>
      <c r="D82" s="32" t="n"/>
      <c r="E82" s="61" t="n"/>
      <c r="F82" s="62" t="inlineStr">
        <is>
          <t xml:space="preserve"> </t>
        </is>
      </c>
    </row>
    <row r="83">
      <c r="A83" s="33" t="inlineStr">
        <is>
          <t xml:space="preserve">            Remodel</t>
        </is>
      </c>
      <c r="B83" s="61" t="n">
        <v>10</v>
      </c>
      <c r="C83" s="39" t="n"/>
      <c r="D83" s="33" t="n"/>
      <c r="E83" s="61">
        <f>+B83*$B$12</f>
        <v/>
      </c>
      <c r="F83" s="61">
        <f>+E83*12</f>
        <v/>
      </c>
    </row>
    <row r="84" ht="17" customHeight="1" thickBot="1">
      <c r="A84" s="33" t="inlineStr">
        <is>
          <t xml:space="preserve">            Furniture</t>
        </is>
      </c>
      <c r="B84" s="63" t="n">
        <v>10</v>
      </c>
      <c r="C84" s="39" t="n"/>
      <c r="D84" s="33" t="n"/>
      <c r="E84" s="63">
        <f>+B84*$B$12</f>
        <v/>
      </c>
      <c r="F84" s="63">
        <f>+E84*12</f>
        <v/>
      </c>
    </row>
    <row r="85" ht="17" customHeight="1" thickBot="1">
      <c r="A85" s="32" t="inlineStr">
        <is>
          <t xml:space="preserve">        Total CAPITAL EXPENSES</t>
        </is>
      </c>
      <c r="B85" s="65">
        <f>SUM(B83:B84)</f>
        <v/>
      </c>
      <c r="C85" s="38" t="n"/>
      <c r="D85" s="32" t="n"/>
      <c r="E85" s="65">
        <f>+B85*$B$12</f>
        <v/>
      </c>
      <c r="F85" s="65">
        <f>+E85*12</f>
        <v/>
      </c>
    </row>
    <row r="86" ht="17" customHeight="1" thickTop="1">
      <c r="A86" s="32" t="inlineStr">
        <is>
          <t xml:space="preserve">    Total Operating Expense</t>
        </is>
      </c>
      <c r="B86" s="62">
        <f>+B24+B29+B32+B50+B57+B61+B66+B74+B78+B85</f>
        <v/>
      </c>
      <c r="C86" s="38" t="n"/>
      <c r="D86" s="32" t="n"/>
      <c r="E86" s="62">
        <f>+E19+E24+E29+E50+E57+E61+E66+E74+E78+E85</f>
        <v/>
      </c>
      <c r="F86" s="62">
        <f>+E86*12</f>
        <v/>
      </c>
    </row>
    <row r="87">
      <c r="A87" s="33" t="n"/>
      <c r="B87" s="61" t="n"/>
      <c r="C87" s="39" t="n"/>
      <c r="D87" s="33" t="n"/>
      <c r="E87" s="61" t="n"/>
      <c r="F87" s="62" t="inlineStr">
        <is>
          <t xml:space="preserve"> </t>
        </is>
      </c>
    </row>
    <row r="88">
      <c r="A88" s="32" t="inlineStr">
        <is>
          <t xml:space="preserve">    NOI - Net Operating Income</t>
        </is>
      </c>
      <c r="B88" s="61" t="n"/>
      <c r="C88" s="38" t="n"/>
      <c r="D88" s="32" t="n"/>
      <c r="E88" s="62">
        <f>+E12-E86</f>
        <v/>
      </c>
      <c r="F88" s="62">
        <f>+E88*12</f>
        <v/>
      </c>
    </row>
    <row r="89">
      <c r="A89" s="33" t="n"/>
      <c r="B89" s="61" t="n"/>
      <c r="C89" s="39" t="n"/>
      <c r="D89" s="33" t="n"/>
      <c r="E89" s="61" t="n"/>
      <c r="F89" s="62" t="inlineStr">
        <is>
          <t xml:space="preserve"> </t>
        </is>
      </c>
    </row>
    <row r="90">
      <c r="A90" s="32" t="inlineStr">
        <is>
          <t>Other Income &amp; Expense</t>
        </is>
      </c>
      <c r="B90" s="61" t="n"/>
      <c r="C90" s="38" t="n"/>
      <c r="D90" s="32" t="n"/>
      <c r="E90" s="61" t="n"/>
      <c r="F90" s="62" t="inlineStr">
        <is>
          <t xml:space="preserve"> </t>
        </is>
      </c>
    </row>
    <row r="91">
      <c r="A91" s="32" t="inlineStr">
        <is>
          <t xml:space="preserve">    Other Expense</t>
        </is>
      </c>
      <c r="B91" s="61" t="n"/>
      <c r="C91" s="38" t="n"/>
      <c r="D91" s="32" t="n"/>
      <c r="E91" s="61" t="n"/>
      <c r="F91" s="62" t="inlineStr">
        <is>
          <t xml:space="preserve"> </t>
        </is>
      </c>
    </row>
    <row r="92">
      <c r="A92" s="33" t="inlineStr">
        <is>
          <t xml:space="preserve">        Vacancies</t>
        </is>
      </c>
      <c r="B92" s="61" t="n"/>
      <c r="C92" s="53" t="n">
        <v>0.1</v>
      </c>
      <c r="D92" s="32" t="n"/>
      <c r="E92" s="61">
        <f>+E12*C92</f>
        <v/>
      </c>
      <c r="F92" s="61">
        <f>+E92*12</f>
        <v/>
      </c>
    </row>
    <row r="93" ht="17" customHeight="1" thickBot="1">
      <c r="A93" s="33" t="inlineStr">
        <is>
          <t xml:space="preserve">        Equipment Purchases</t>
        </is>
      </c>
      <c r="B93" s="63" t="n">
        <v>4</v>
      </c>
      <c r="C93" s="39" t="n"/>
      <c r="D93" s="33" t="n"/>
      <c r="E93" s="63">
        <f>+B93*$B$12</f>
        <v/>
      </c>
      <c r="F93" s="63">
        <f>+E93*12</f>
        <v/>
      </c>
    </row>
    <row r="94">
      <c r="A94" s="32" t="inlineStr">
        <is>
          <t xml:space="preserve">    Total Other Expense</t>
        </is>
      </c>
      <c r="B94" s="62">
        <f>SUM(B93)</f>
        <v/>
      </c>
      <c r="C94" s="38" t="n"/>
      <c r="D94" s="32" t="n"/>
      <c r="E94" s="62">
        <f>SUM(E92:E93)</f>
        <v/>
      </c>
      <c r="F94" s="62">
        <f>+E94*12</f>
        <v/>
      </c>
    </row>
    <row r="95">
      <c r="A95" s="33" t="n"/>
      <c r="B95" s="61" t="n"/>
      <c r="C95" s="39" t="n"/>
      <c r="D95" s="33" t="n"/>
      <c r="E95" s="39" t="n"/>
      <c r="F95" s="62" t="inlineStr">
        <is>
          <t xml:space="preserve"> </t>
        </is>
      </c>
    </row>
    <row r="96">
      <c r="A96" s="32" t="inlineStr">
        <is>
          <t xml:space="preserve">    Net Other Income</t>
        </is>
      </c>
      <c r="B96" s="61" t="n">
        <v>0</v>
      </c>
      <c r="C96" s="38" t="n"/>
      <c r="D96" s="32" t="n"/>
      <c r="E96" s="39" t="n">
        <v>0</v>
      </c>
      <c r="F96" s="61">
        <f>+E96*12</f>
        <v/>
      </c>
    </row>
    <row r="97">
      <c r="A97" s="33" t="n"/>
      <c r="B97" s="61" t="n"/>
      <c r="C97" s="39" t="n"/>
      <c r="D97" s="33" t="n"/>
      <c r="E97" s="39" t="n"/>
      <c r="F97" s="62" t="inlineStr">
        <is>
          <t xml:space="preserve"> </t>
        </is>
      </c>
    </row>
    <row r="98">
      <c r="A98" s="33" t="inlineStr">
        <is>
          <t xml:space="preserve">    Total Income</t>
        </is>
      </c>
      <c r="B98" s="61">
        <f>+E12/B12</f>
        <v/>
      </c>
      <c r="C98" s="39" t="n"/>
      <c r="D98" s="33" t="n"/>
      <c r="E98" s="59">
        <f>+E12</f>
        <v/>
      </c>
      <c r="F98" s="62">
        <f>+E98*12</f>
        <v/>
      </c>
    </row>
    <row r="99" ht="17" customHeight="1" thickBot="1">
      <c r="A99" s="33" t="inlineStr">
        <is>
          <t xml:space="preserve">    Total Expense</t>
        </is>
      </c>
      <c r="B99" s="62">
        <f>+B86+B94</f>
        <v/>
      </c>
      <c r="C99" s="39" t="n"/>
      <c r="D99" s="33" t="n"/>
      <c r="E99" s="66">
        <f>+E86+E94</f>
        <v/>
      </c>
      <c r="F99" s="64">
        <f>+E99*12</f>
        <v/>
      </c>
    </row>
    <row r="100" ht="17" customHeight="1" thickTop="1">
      <c r="A100" s="33" t="n"/>
      <c r="B100" s="61" t="n"/>
      <c r="C100" s="39" t="n"/>
      <c r="D100" s="33" t="n"/>
      <c r="E100" s="39" t="n"/>
      <c r="F100" s="62" t="n"/>
    </row>
    <row r="101">
      <c r="A101" s="32" t="inlineStr">
        <is>
          <t xml:space="preserve">    Net Income</t>
        </is>
      </c>
      <c r="B101" s="61" t="n"/>
      <c r="C101" s="38" t="n"/>
      <c r="D101" s="32" t="n"/>
      <c r="E101" s="59">
        <f>+E98-E99</f>
        <v/>
      </c>
      <c r="F101" s="62">
        <f>+E101*12</f>
        <v/>
      </c>
    </row>
    <row r="102">
      <c r="B102" s="61" t="n"/>
    </row>
    <row r="103">
      <c r="B103" s="61" t="n"/>
    </row>
    <row r="104">
      <c r="B104" s="61" t="n"/>
    </row>
    <row r="105">
      <c r="B105" s="61" t="n"/>
    </row>
    <row r="106">
      <c r="B106" s="61" t="n"/>
    </row>
    <row r="107">
      <c r="B107" s="61" t="n"/>
    </row>
    <row r="108">
      <c r="B108" s="61" t="n"/>
    </row>
    <row r="109">
      <c r="B109" s="61" t="n"/>
    </row>
    <row r="110">
      <c r="B110" s="61" t="n"/>
    </row>
    <row r="111">
      <c r="B111" s="61" t="n"/>
    </row>
    <row r="112">
      <c r="B112" s="61" t="n"/>
    </row>
    <row r="113">
      <c r="B113" s="61" t="n"/>
    </row>
    <row r="114">
      <c r="B114" s="61" t="n"/>
    </row>
    <row r="115">
      <c r="B115" s="61" t="n"/>
    </row>
    <row r="116">
      <c r="B116" s="61" t="n"/>
    </row>
    <row r="117">
      <c r="B117" s="61" t="n"/>
    </row>
    <row r="118">
      <c r="B118" s="61" t="n"/>
    </row>
  </sheetData>
  <mergeCells count="2">
    <mergeCell ref="A2:F2"/>
    <mergeCell ref="A1:F1"/>
  </mergeCells>
  <pageMargins left="0.7" right="0.7" top="0.75" bottom="0.75" header="0.3" footer="0.3"/>
  <pageSetup orientation="portrait" scale="45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8"/>
  <sheetViews>
    <sheetView view="pageLayout" topLeftCell="A2" zoomScaleNormal="100" workbookViewId="0">
      <selection activeCell="G13" sqref="G13"/>
    </sheetView>
  </sheetViews>
  <sheetFormatPr baseColWidth="10" defaultColWidth="8.83203125" defaultRowHeight="15"/>
  <cols>
    <col width="23.1640625" bestFit="1" customWidth="1" min="1" max="1"/>
    <col width="12.83203125" bestFit="1" customWidth="1" min="2" max="2"/>
    <col width="12.83203125" customWidth="1" min="3" max="3"/>
    <col width="13.6640625" bestFit="1" customWidth="1" min="4" max="4"/>
    <col width="13.6640625" customWidth="1" style="1" min="5" max="5"/>
    <col width="13.5" bestFit="1" customWidth="1" min="6" max="6"/>
    <col width="16.83203125" customWidth="1" min="7" max="7"/>
  </cols>
  <sheetData>
    <row r="1" ht="16" customHeight="1" thickBot="1">
      <c r="A1" s="14" t="inlineStr">
        <is>
          <t>OVERALL</t>
        </is>
      </c>
      <c r="B1" s="15" t="n"/>
      <c r="C1" s="15" t="n"/>
      <c r="D1" s="67" t="n"/>
      <c r="E1" s="68" t="inlineStr">
        <is>
          <t>Supplier</t>
        </is>
      </c>
      <c r="F1" s="12" t="inlineStr">
        <is>
          <t>Estimated Cost</t>
        </is>
      </c>
    </row>
    <row r="2">
      <c r="A2" s="2" t="inlineStr">
        <is>
          <t>Concrete walkway repairs</t>
        </is>
      </c>
      <c r="D2" s="69" t="n"/>
      <c r="E2" s="70" t="n"/>
      <c r="F2" s="5" t="n">
        <v>65000</v>
      </c>
    </row>
    <row r="3">
      <c r="A3" s="2" t="inlineStr">
        <is>
          <t>Electrical Service</t>
        </is>
      </c>
      <c r="D3" s="69" t="n"/>
      <c r="E3" s="70" t="n"/>
      <c r="F3" s="17" t="n">
        <v>250000</v>
      </c>
    </row>
    <row r="4">
      <c r="A4" s="2" t="inlineStr">
        <is>
          <t>Plumbing</t>
        </is>
      </c>
      <c r="D4" s="69" t="n"/>
      <c r="E4" s="70" t="n"/>
      <c r="F4" s="25" t="n">
        <v>150000</v>
      </c>
    </row>
    <row r="5">
      <c r="A5" s="2" t="inlineStr">
        <is>
          <t>Laundry Room</t>
        </is>
      </c>
      <c r="D5" s="69" t="n"/>
      <c r="E5" s="70" t="n"/>
      <c r="F5" s="25" t="n">
        <v>75000</v>
      </c>
    </row>
    <row r="6">
      <c r="A6" s="2" t="inlineStr">
        <is>
          <t>Internet</t>
        </is>
      </c>
      <c r="D6" s="69" t="n"/>
      <c r="E6" s="70" t="n"/>
      <c r="F6" s="6" t="n">
        <v>75000</v>
      </c>
    </row>
    <row r="7">
      <c r="A7" s="2" t="inlineStr">
        <is>
          <t>Security Cameras</t>
        </is>
      </c>
      <c r="D7" s="69" t="n"/>
      <c r="E7" s="70" t="n"/>
      <c r="F7" s="6" t="n">
        <v>75000</v>
      </c>
    </row>
    <row r="8">
      <c r="A8" s="2" t="inlineStr">
        <is>
          <t>Paint Exterior</t>
        </is>
      </c>
      <c r="D8" s="69" t="n"/>
      <c r="E8" s="70" t="n"/>
      <c r="F8" s="6" t="n">
        <v>225000</v>
      </c>
    </row>
    <row r="9">
      <c r="A9" s="2" t="inlineStr">
        <is>
          <t>Manager Apt x3</t>
        </is>
      </c>
      <c r="D9" s="69" t="n"/>
      <c r="E9" s="70" t="n"/>
      <c r="F9" s="6" t="n">
        <v>75000</v>
      </c>
    </row>
    <row r="10">
      <c r="A10" s="2" t="inlineStr">
        <is>
          <t>Lobby</t>
        </is>
      </c>
      <c r="D10" s="69" t="n"/>
      <c r="E10" s="70" t="n"/>
      <c r="F10" s="6" t="n">
        <v>35000</v>
      </c>
    </row>
    <row r="11">
      <c r="A11" s="2" t="inlineStr">
        <is>
          <t>Signage</t>
        </is>
      </c>
      <c r="D11" s="69" t="n"/>
      <c r="E11" s="70" t="n"/>
      <c r="F11" s="6" t="n">
        <v>60000</v>
      </c>
    </row>
    <row r="12">
      <c r="A12" s="2" t="inlineStr">
        <is>
          <t>Handrail repairs</t>
        </is>
      </c>
      <c r="D12" s="69" t="n"/>
      <c r="E12" s="70" t="n"/>
      <c r="F12" s="25" t="n">
        <v>45000</v>
      </c>
    </row>
    <row r="13">
      <c r="A13" s="2" t="inlineStr">
        <is>
          <t>Repair Stairs</t>
        </is>
      </c>
      <c r="D13" s="69" t="n"/>
      <c r="E13" s="70" t="n"/>
      <c r="F13" s="25" t="n">
        <v>82000</v>
      </c>
    </row>
    <row r="14">
      <c r="A14" s="2" t="inlineStr">
        <is>
          <t>Clean- Up Dumpsters</t>
        </is>
      </c>
      <c r="D14" s="69" t="n"/>
      <c r="E14" s="70" t="n"/>
      <c r="F14" s="25" t="n">
        <v>30000</v>
      </c>
    </row>
    <row r="15">
      <c r="A15" s="2" t="inlineStr">
        <is>
          <t>Clean-up Labor</t>
        </is>
      </c>
      <c r="D15" s="69" t="n"/>
      <c r="E15" s="70" t="n"/>
      <c r="F15" s="25" t="n">
        <v>40000</v>
      </c>
    </row>
    <row r="16">
      <c r="A16" s="2" t="inlineStr">
        <is>
          <t>Fill Pool</t>
        </is>
      </c>
      <c r="D16" s="69" t="n"/>
      <c r="E16" s="70" t="n"/>
      <c r="F16" s="6" t="n">
        <v>35000</v>
      </c>
    </row>
    <row r="17">
      <c r="A17" s="2" t="inlineStr">
        <is>
          <t>Exterior Sidding repairs</t>
        </is>
      </c>
      <c r="D17" s="69" t="n"/>
      <c r="E17" s="70" t="n"/>
      <c r="F17" s="6" t="n">
        <v>100000</v>
      </c>
    </row>
    <row r="18">
      <c r="A18" s="2" t="inlineStr">
        <is>
          <t>Landscaping</t>
        </is>
      </c>
      <c r="D18" s="69" t="n"/>
      <c r="E18" s="70" t="n"/>
      <c r="F18" s="6" t="n">
        <v>60000</v>
      </c>
    </row>
    <row r="19">
      <c r="A19" s="2" t="inlineStr">
        <is>
          <t>Roofing repairs</t>
        </is>
      </c>
      <c r="D19" s="69" t="n"/>
      <c r="E19" s="70" t="n"/>
      <c r="F19" s="6" t="n">
        <v>75000</v>
      </c>
    </row>
    <row r="20" ht="16" customHeight="1" thickBot="1">
      <c r="A20" s="14" t="inlineStr">
        <is>
          <t>Miscellanous</t>
        </is>
      </c>
      <c r="D20" s="69" t="n"/>
      <c r="E20" s="70" t="n"/>
      <c r="F20" s="21" t="n">
        <v>100000</v>
      </c>
    </row>
    <row r="21">
      <c r="A21" s="2" t="inlineStr">
        <is>
          <t>TOTAL OVERALL</t>
        </is>
      </c>
      <c r="D21" s="69" t="n"/>
      <c r="E21" s="70" t="n"/>
      <c r="F21" s="7">
        <f>SUM(F3:F20)</f>
        <v/>
      </c>
    </row>
    <row r="22">
      <c r="A22" s="2" t="n"/>
      <c r="C22" s="71" t="n"/>
      <c r="D22" s="71" t="n"/>
      <c r="E22" s="70" t="n"/>
      <c r="F22" s="5" t="n"/>
    </row>
    <row r="23" ht="16" customHeight="1" thickBot="1">
      <c r="A23" s="14" t="inlineStr">
        <is>
          <t xml:space="preserve"> Per UNITS</t>
        </is>
      </c>
      <c r="B23" s="15" t="n"/>
      <c r="C23" s="68" t="inlineStr">
        <is>
          <t>Material/Unit</t>
        </is>
      </c>
      <c r="D23" s="20" t="inlineStr">
        <is>
          <t>Labor/Unit</t>
        </is>
      </c>
      <c r="E23" s="20" t="n"/>
      <c r="F23" s="12" t="inlineStr">
        <is>
          <t>Estimated Cost</t>
        </is>
      </c>
    </row>
    <row r="24">
      <c r="A24" s="2" t="inlineStr">
        <is>
          <t>TOTAL UNIT COST</t>
        </is>
      </c>
      <c r="C24" s="5">
        <f>+'Per Room Detail'!C31</f>
        <v/>
      </c>
      <c r="D24" s="5">
        <f>+'Per Room Detail'!D31</f>
        <v/>
      </c>
      <c r="E24" s="70" t="n"/>
      <c r="F24" s="5">
        <f>+'Per Room Detail'!E31</f>
        <v/>
      </c>
    </row>
    <row r="25" ht="16" customHeight="1" thickBot="1">
      <c r="D25" s="72" t="n"/>
      <c r="E25" s="73" t="n"/>
      <c r="F25" s="12" t="n"/>
    </row>
    <row r="26" ht="16" customHeight="1" thickBot="1">
      <c r="A26" s="2" t="inlineStr">
        <is>
          <t>TOTAL RENOVATION COST</t>
        </is>
      </c>
      <c r="D26" s="72" t="n"/>
      <c r="E26" s="73" t="n"/>
      <c r="F26" s="11">
        <f>+F21+F24</f>
        <v/>
      </c>
    </row>
    <row r="27" ht="16" customHeight="1" thickTop="1"/>
    <row r="28">
      <c r="D28" s="28">
        <f>+D24+C24</f>
        <v/>
      </c>
    </row>
  </sheetData>
  <pageMargins left="0.7" right="0.7" top="1.38" bottom="0.3" header="0.28" footer="0.3"/>
  <pageSetup orientation="portrait" scale="95"/>
  <headerFooter>
    <oddHeader>&amp;C&amp;"Calibri Bold,Bold"&amp;18 &amp;K000000RENOVATION BUDGET_x000a_EAGLE SUITES- (Currently Super 6-BTR)&amp;R&amp;"Calibri,Regular"&amp;K000000&amp;D</oddHeader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view="pageLayout" topLeftCell="A5" zoomScaleNormal="100" workbookViewId="0">
      <selection activeCell="D21" sqref="D21"/>
    </sheetView>
  </sheetViews>
  <sheetFormatPr baseColWidth="10" defaultColWidth="8.83203125" defaultRowHeight="15"/>
  <cols>
    <col width="19.83203125" bestFit="1" customWidth="1" min="1" max="1"/>
    <col width="16.5" bestFit="1" customWidth="1" min="2" max="2"/>
    <col width="13.6640625" bestFit="1" customWidth="1" style="9" min="3" max="3"/>
    <col width="10.1640625" bestFit="1" customWidth="1" style="9" min="4" max="4"/>
    <col width="13.5" bestFit="1" customWidth="1" min="5" max="5"/>
    <col width="12.6640625" bestFit="1" customWidth="1" min="6" max="6"/>
  </cols>
  <sheetData>
    <row r="1" ht="16" customHeight="1" thickBot="1">
      <c r="A1" s="14" t="inlineStr">
        <is>
          <t>Per UNITS</t>
        </is>
      </c>
      <c r="B1" s="15" t="n"/>
      <c r="C1" s="12" t="inlineStr">
        <is>
          <t>Material/Unit</t>
        </is>
      </c>
      <c r="D1" s="12" t="inlineStr">
        <is>
          <t>Labor/Unit</t>
        </is>
      </c>
      <c r="E1" s="12" t="inlineStr">
        <is>
          <t>Estimated Cost</t>
        </is>
      </c>
      <c r="F1" s="20" t="inlineStr">
        <is>
          <t>Supplier</t>
        </is>
      </c>
    </row>
    <row r="2">
      <c r="A2" s="1" t="n">
        <v>170</v>
      </c>
      <c r="B2" s="2" t="inlineStr">
        <is>
          <t>Demo</t>
        </is>
      </c>
      <c r="C2" s="5" t="n"/>
      <c r="D2" s="17" t="n">
        <v>600</v>
      </c>
      <c r="E2" s="17">
        <f>+D2*A2</f>
        <v/>
      </c>
      <c r="F2" s="29" t="n"/>
    </row>
    <row r="3">
      <c r="A3" s="1" t="n">
        <v>170</v>
      </c>
      <c r="B3" s="2" t="inlineStr">
        <is>
          <t>Blinds</t>
        </is>
      </c>
      <c r="E3" s="9">
        <f>(+A3*C4)</f>
        <v/>
      </c>
      <c r="F3" s="74" t="n"/>
    </row>
    <row r="4">
      <c r="A4" s="1" t="n">
        <v>170</v>
      </c>
      <c r="B4" s="3" t="inlineStr">
        <is>
          <t>Labor</t>
        </is>
      </c>
      <c r="C4" s="9" t="n">
        <v>100</v>
      </c>
      <c r="D4" s="9" t="n">
        <v>25</v>
      </c>
      <c r="E4" s="9">
        <f>(+A4*D4)</f>
        <v/>
      </c>
      <c r="F4" s="74" t="n"/>
    </row>
    <row r="5">
      <c r="A5" s="1" t="n">
        <v>170</v>
      </c>
      <c r="B5" s="2" t="inlineStr">
        <is>
          <t>PTAC</t>
        </is>
      </c>
      <c r="C5" s="9" t="n">
        <v>675</v>
      </c>
      <c r="E5" s="9">
        <f>(+A5*C5)</f>
        <v/>
      </c>
      <c r="F5" s="74" t="n"/>
    </row>
    <row r="6">
      <c r="A6" s="1" t="n">
        <v>170</v>
      </c>
      <c r="B6" s="3" t="inlineStr">
        <is>
          <t>Labor</t>
        </is>
      </c>
      <c r="D6" s="9" t="n">
        <v>100</v>
      </c>
      <c r="E6" s="9">
        <f>(+A6*D6)</f>
        <v/>
      </c>
      <c r="F6" s="74" t="n"/>
    </row>
    <row r="7">
      <c r="A7" s="1" t="n">
        <v>170</v>
      </c>
      <c r="B7" s="2" t="inlineStr">
        <is>
          <t>2 Burner Cook Top</t>
        </is>
      </c>
      <c r="C7" s="9" t="n">
        <v>200</v>
      </c>
      <c r="E7" s="9">
        <f>(+A7*C7)</f>
        <v/>
      </c>
      <c r="F7" s="74" t="n"/>
    </row>
    <row r="8">
      <c r="A8" s="1" t="n">
        <v>170</v>
      </c>
      <c r="B8" s="2" t="inlineStr">
        <is>
          <t>Microwave</t>
        </is>
      </c>
      <c r="C8" s="9" t="n">
        <v>120</v>
      </c>
      <c r="E8" s="9">
        <f>(+A8*C8)</f>
        <v/>
      </c>
      <c r="F8" s="74" t="n"/>
    </row>
    <row r="9">
      <c r="A9" s="1" t="n">
        <v>0</v>
      </c>
      <c r="B9" s="2" t="inlineStr">
        <is>
          <t>Vent</t>
        </is>
      </c>
      <c r="C9" s="9" t="n">
        <v>100</v>
      </c>
      <c r="E9" s="9">
        <f>(+A9*C9)</f>
        <v/>
      </c>
      <c r="F9" s="74" t="n"/>
    </row>
    <row r="10">
      <c r="A10" s="1" t="n">
        <v>170</v>
      </c>
      <c r="B10" s="2" t="inlineStr">
        <is>
          <t>Refrigerator</t>
        </is>
      </c>
      <c r="C10" s="9" t="n">
        <v>550</v>
      </c>
      <c r="E10" s="9">
        <f>(+A10*C10)</f>
        <v/>
      </c>
      <c r="F10" s="74" t="n"/>
    </row>
    <row r="11">
      <c r="A11" s="1" t="n">
        <v>170</v>
      </c>
      <c r="B11" s="3" t="inlineStr">
        <is>
          <t>Labor</t>
        </is>
      </c>
      <c r="D11" s="9" t="n">
        <v>25</v>
      </c>
      <c r="E11" s="9">
        <f>(+A11*D11)</f>
        <v/>
      </c>
      <c r="F11" s="74" t="n"/>
    </row>
    <row r="12">
      <c r="A12" s="1" t="n">
        <v>170</v>
      </c>
      <c r="B12" s="2" t="inlineStr">
        <is>
          <t>TV &amp; Mount</t>
        </is>
      </c>
      <c r="C12" s="9" t="n">
        <v>250</v>
      </c>
      <c r="D12" s="9" t="n">
        <v>0</v>
      </c>
      <c r="E12" s="9">
        <f>(+A12*C12)</f>
        <v/>
      </c>
      <c r="F12" s="74" t="n"/>
    </row>
    <row r="13">
      <c r="A13" s="1" t="n">
        <v>170</v>
      </c>
      <c r="B13" s="3" t="inlineStr">
        <is>
          <t>Labor</t>
        </is>
      </c>
      <c r="D13" s="9" t="n">
        <v>50</v>
      </c>
      <c r="E13" s="9">
        <f>(+A13*D13)</f>
        <v/>
      </c>
      <c r="F13" s="74" t="n"/>
    </row>
    <row r="14">
      <c r="A14" s="1" t="n">
        <v>190</v>
      </c>
      <c r="B14" s="2" t="inlineStr">
        <is>
          <t>Locks</t>
        </is>
      </c>
      <c r="C14" s="9" t="n">
        <v>250</v>
      </c>
      <c r="E14" s="9">
        <f>(+A14*C14)</f>
        <v/>
      </c>
      <c r="F14" s="74" t="n"/>
    </row>
    <row r="15">
      <c r="A15" s="1" t="n">
        <v>190</v>
      </c>
      <c r="B15" s="3" t="inlineStr">
        <is>
          <t>Labor</t>
        </is>
      </c>
      <c r="D15" s="9" t="n">
        <v>50</v>
      </c>
      <c r="E15" s="9">
        <f>(+A15*D15)</f>
        <v/>
      </c>
      <c r="F15" s="74" t="n"/>
    </row>
    <row r="16">
      <c r="A16" s="1" t="n">
        <v>170</v>
      </c>
      <c r="B16" s="2" t="inlineStr">
        <is>
          <t xml:space="preserve">Cabinets </t>
        </is>
      </c>
      <c r="D16" s="9" t="n">
        <v>1200</v>
      </c>
      <c r="E16" s="9">
        <f>(+A16*D16)</f>
        <v/>
      </c>
      <c r="F16" s="74" t="n"/>
    </row>
    <row r="17">
      <c r="A17" s="1" t="n">
        <v>170</v>
      </c>
      <c r="B17" s="2" t="inlineStr">
        <is>
          <t>Cabinet Labor</t>
        </is>
      </c>
      <c r="D17" s="9" t="n">
        <v>750</v>
      </c>
      <c r="E17" s="9">
        <f>(+A17*D17)</f>
        <v/>
      </c>
      <c r="F17" s="74" t="n"/>
    </row>
    <row r="18">
      <c r="A18" s="1" t="n">
        <v>170</v>
      </c>
      <c r="B18" s="2" t="inlineStr">
        <is>
          <t>Flooring</t>
        </is>
      </c>
      <c r="C18" s="9" t="n">
        <v>1200</v>
      </c>
      <c r="E18" s="9">
        <f>(+A18*C18)</f>
        <v/>
      </c>
      <c r="F18" s="74" t="n"/>
    </row>
    <row r="19">
      <c r="A19" s="1" t="n">
        <v>170</v>
      </c>
      <c r="B19" s="2" t="inlineStr">
        <is>
          <t>Paint</t>
        </is>
      </c>
      <c r="C19" s="9" t="n">
        <v>900</v>
      </c>
      <c r="D19" s="9" t="n">
        <v>0</v>
      </c>
      <c r="E19" s="9">
        <f>+C19*A19</f>
        <v/>
      </c>
      <c r="F19" s="74" t="n"/>
    </row>
    <row r="20">
      <c r="A20" s="1" t="n">
        <v>170</v>
      </c>
      <c r="B20" s="2" t="inlineStr">
        <is>
          <t>Bed</t>
        </is>
      </c>
      <c r="D20" s="9" t="n">
        <v>500</v>
      </c>
      <c r="E20" s="9">
        <f>(+A20*D20)</f>
        <v/>
      </c>
      <c r="F20" s="74" t="n"/>
    </row>
    <row r="21">
      <c r="A21" s="1" t="n">
        <v>170</v>
      </c>
      <c r="B21" s="2" t="inlineStr">
        <is>
          <t>Plumbing Supplies</t>
        </is>
      </c>
      <c r="C21" s="9" t="n">
        <v>750</v>
      </c>
      <c r="E21" s="9">
        <f>+(A21*C21)+(D21*A21)</f>
        <v/>
      </c>
      <c r="F21" s="74" t="n"/>
    </row>
    <row r="22">
      <c r="A22" s="1" t="n">
        <v>170</v>
      </c>
      <c r="B22" s="2" t="inlineStr">
        <is>
          <t>Plumbing Labor</t>
        </is>
      </c>
      <c r="C22" s="9" t="n">
        <v>1200</v>
      </c>
      <c r="E22" s="9">
        <f>+C22*A22</f>
        <v/>
      </c>
      <c r="F22" s="74" t="n"/>
    </row>
    <row r="23">
      <c r="A23" s="1" t="n">
        <v>170</v>
      </c>
      <c r="B23" s="2" t="inlineStr">
        <is>
          <t>Sheet Rock</t>
        </is>
      </c>
      <c r="C23" s="9" t="n">
        <v>1000</v>
      </c>
      <c r="E23" s="9">
        <f>(+A23*C23)</f>
        <v/>
      </c>
      <c r="F23" s="74" t="n"/>
    </row>
    <row r="24">
      <c r="A24" s="1" t="n">
        <v>0</v>
      </c>
      <c r="B24" s="2" t="inlineStr">
        <is>
          <t>Trim L&amp;M</t>
        </is>
      </c>
      <c r="C24" s="9" t="n">
        <v>600</v>
      </c>
      <c r="E24" s="9">
        <f>+C24*A24</f>
        <v/>
      </c>
      <c r="F24" s="74" t="n"/>
    </row>
    <row r="25">
      <c r="A25" s="1" t="n">
        <v>0</v>
      </c>
      <c r="B25" s="2" t="inlineStr">
        <is>
          <t>Windows L&amp;M</t>
        </is>
      </c>
      <c r="C25" s="9" t="n">
        <v>250</v>
      </c>
      <c r="E25" s="9">
        <f>+C25*A25</f>
        <v/>
      </c>
      <c r="F25" s="74" t="n"/>
    </row>
    <row r="26">
      <c r="A26" s="1" t="n">
        <v>0</v>
      </c>
      <c r="B26" s="2" t="inlineStr">
        <is>
          <t>New Door L&amp;M</t>
        </is>
      </c>
      <c r="C26" s="9" t="n">
        <v>350</v>
      </c>
      <c r="E26" s="9">
        <f>+C26*A26</f>
        <v/>
      </c>
      <c r="F26" s="74" t="n"/>
    </row>
    <row r="27">
      <c r="A27" s="1" t="n">
        <v>170</v>
      </c>
      <c r="B27" s="2" t="inlineStr">
        <is>
          <t>Furniture</t>
        </is>
      </c>
      <c r="C27" s="9" t="n">
        <v>1400</v>
      </c>
      <c r="E27" s="9">
        <f>+C27*A27</f>
        <v/>
      </c>
      <c r="F27" s="74" t="n"/>
    </row>
    <row r="28">
      <c r="A28" s="1" t="n">
        <v>170</v>
      </c>
      <c r="B28" s="2" t="inlineStr">
        <is>
          <t>Electrical Fixtures</t>
        </is>
      </c>
      <c r="C28" s="9" t="n">
        <v>200</v>
      </c>
      <c r="E28" s="9">
        <f>+C28*A28</f>
        <v/>
      </c>
      <c r="F28" s="74" t="n"/>
    </row>
    <row r="29">
      <c r="A29" s="1" t="n">
        <v>170</v>
      </c>
      <c r="B29" s="2" t="inlineStr">
        <is>
          <t>Electrical</t>
        </is>
      </c>
      <c r="D29" s="9" t="n">
        <v>1100</v>
      </c>
      <c r="E29" s="9">
        <f>+A29*D29</f>
        <v/>
      </c>
      <c r="F29" s="74" t="n"/>
    </row>
    <row r="30" ht="16" customHeight="1" thickBot="1">
      <c r="A30" s="26" t="n">
        <v>170</v>
      </c>
      <c r="B30" s="27" t="inlineStr">
        <is>
          <t>Mis</t>
        </is>
      </c>
      <c r="C30" s="10" t="n"/>
      <c r="D30" s="10" t="n">
        <v>1000</v>
      </c>
      <c r="E30" s="10">
        <f>(+A30*D30)</f>
        <v/>
      </c>
      <c r="F30" s="75" t="n"/>
    </row>
    <row r="31">
      <c r="A31" s="2" t="inlineStr">
        <is>
          <t>TOTAL UNIT COST</t>
        </is>
      </c>
      <c r="C31" s="9">
        <f>SUM(C2:C30)</f>
        <v/>
      </c>
      <c r="D31" s="9">
        <f>SUM(D2:D30)</f>
        <v/>
      </c>
      <c r="E31" s="5">
        <f>SUM(E2:E30)</f>
        <v/>
      </c>
      <c r="F31" s="69" t="n"/>
    </row>
  </sheetData>
  <pageMargins left="0.7" right="0.7" top="1.42" bottom="0.75" header="0.3" footer="0.3"/>
  <pageSetup orientation="portrait" scale="98"/>
  <headerFooter>
    <oddHeader>&amp;C&amp;"Calibri Bold,Bold"&amp;18 &amp;K000000RENOVATION_x000a_PER ROOM DETAIL_x000a_EAGLE SUITES (Currently Super 6-BTR)&amp;R&amp;"Calibri,Regular"&amp;K000000&amp;D</oddHeader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M118"/>
  <sheetViews>
    <sheetView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10" defaultColWidth="9.6640625" defaultRowHeight="16"/>
  <cols>
    <col width="64.16" bestFit="1" customWidth="1" style="30" min="1" max="1"/>
    <col width="15.16" bestFit="1" customWidth="1" style="40" min="2" max="2"/>
    <col width="16.66" bestFit="1" customWidth="1" style="40" min="3" max="3"/>
    <col width="14.25" bestFit="1" customWidth="1" style="30" min="4" max="4"/>
    <col width="14.25" bestFit="1" customWidth="1" style="40" min="5" max="5"/>
    <col width="14.25" bestFit="1" customWidth="1" style="40" min="6" max="6"/>
    <col width="14.25" customWidth="1" style="30" min="7" max="16384"/>
    <col width="14.25" customWidth="1" min="8" max="8"/>
    <col width="14.25" customWidth="1" min="9" max="9"/>
    <col width="14.25" customWidth="1" min="10" max="10"/>
    <col width="14.25" customWidth="1" min="11" max="11"/>
    <col width="16" customWidth="1" min="12" max="12"/>
    <col width="16" customWidth="1" min="13" max="13"/>
  </cols>
  <sheetData>
    <row r="1">
      <c r="A1" s="56" t="inlineStr">
        <is>
          <t>Projected Income Statement - BUDGET 2026</t>
        </is>
      </c>
    </row>
    <row r="2">
      <c r="A2" s="76" t="inlineStr">
        <is>
          <t>Rooms Online by Month</t>
        </is>
      </c>
      <c r="D2" s="77" t="n">
        <v>65</v>
      </c>
      <c r="E2" s="77" t="n">
        <v>75</v>
      </c>
      <c r="F2" s="77" t="n">
        <v>85</v>
      </c>
      <c r="G2" s="77" t="n">
        <v>95</v>
      </c>
      <c r="H2" s="77" t="n">
        <v>105</v>
      </c>
      <c r="I2" s="77" t="n">
        <v>115</v>
      </c>
      <c r="J2" s="77" t="n">
        <v>125</v>
      </c>
      <c r="K2" s="77" t="n">
        <v>135</v>
      </c>
      <c r="L2" s="77">
        <f>SUM(D2:K2)</f>
        <v/>
      </c>
      <c r="M2" s="77">
        <f>K2*12</f>
        <v/>
      </c>
    </row>
    <row r="3">
      <c r="A3" s="34" t="n"/>
      <c r="B3" s="37" t="n"/>
      <c r="C3" s="37" t="n"/>
      <c r="D3" s="78" t="n"/>
      <c r="E3" s="78" t="n"/>
      <c r="F3" s="78" t="n"/>
      <c r="G3" s="79" t="n"/>
      <c r="H3" s="79" t="n"/>
      <c r="I3" s="79" t="n"/>
      <c r="J3" s="79" t="n"/>
      <c r="K3" s="79" t="n"/>
      <c r="L3" s="79" t="n"/>
      <c r="M3" s="79" t="n"/>
    </row>
    <row r="4">
      <c r="A4" s="80" t="inlineStr">
        <is>
          <t>Account Name</t>
        </is>
      </c>
      <c r="B4" s="80" t="inlineStr">
        <is>
          <t>Input</t>
        </is>
      </c>
      <c r="C4" s="80" t="inlineStr">
        <is>
          <t>Weekly Rate</t>
        </is>
      </c>
      <c r="D4" s="80" t="inlineStr">
        <is>
          <t>May 2026</t>
        </is>
      </c>
      <c r="E4" s="80" t="inlineStr">
        <is>
          <t>Jun 2026</t>
        </is>
      </c>
      <c r="F4" s="80" t="inlineStr">
        <is>
          <t>Jul 2026</t>
        </is>
      </c>
      <c r="G4" s="80" t="inlineStr">
        <is>
          <t>Aug 2026</t>
        </is>
      </c>
      <c r="H4" s="80" t="inlineStr">
        <is>
          <t>Sep 2026</t>
        </is>
      </c>
      <c r="I4" s="80" t="inlineStr">
        <is>
          <t>Oct 2026</t>
        </is>
      </c>
      <c r="J4" s="80" t="inlineStr">
        <is>
          <t>Nov 2026</t>
        </is>
      </c>
      <c r="K4" s="80" t="inlineStr">
        <is>
          <t>Dec 2026</t>
        </is>
      </c>
      <c r="L4" s="80" t="inlineStr">
        <is>
          <t>Total 2026</t>
        </is>
      </c>
      <c r="M4" s="80" t="inlineStr">
        <is>
          <t>2027 Total</t>
        </is>
      </c>
    </row>
    <row r="5">
      <c r="A5" s="32" t="inlineStr">
        <is>
          <t>Operating Income &amp; Expense</t>
        </is>
      </c>
      <c r="B5" s="38" t="n"/>
      <c r="C5" s="38" t="n"/>
      <c r="D5" s="32" t="n"/>
      <c r="E5" s="38" t="n"/>
      <c r="F5" s="38" t="n"/>
      <c r="G5" s="38" t="n"/>
      <c r="H5" s="38" t="n"/>
      <c r="I5" s="38" t="n"/>
      <c r="J5" s="38" t="n"/>
      <c r="K5" s="38" t="n"/>
      <c r="L5" s="38" t="n"/>
      <c r="M5" s="38" t="n"/>
    </row>
    <row r="6">
      <c r="A6" s="32" t="inlineStr">
        <is>
          <t xml:space="preserve">    Income</t>
        </is>
      </c>
      <c r="B6" s="38" t="n"/>
      <c r="C6" s="38" t="n"/>
      <c r="D6" s="32" t="n"/>
      <c r="E6" s="38" t="n"/>
      <c r="F6" s="38" t="n"/>
      <c r="G6" s="38" t="n"/>
      <c r="H6" s="38" t="n"/>
      <c r="I6" s="38" t="n"/>
      <c r="J6" s="38" t="n"/>
      <c r="K6" s="38" t="n"/>
      <c r="L6" s="38" t="n"/>
      <c r="M6" s="38" t="n"/>
    </row>
    <row r="7">
      <c r="A7" s="32" t="inlineStr">
        <is>
          <t xml:space="preserve">        RENTS</t>
        </is>
      </c>
      <c r="B7" s="38" t="n"/>
      <c r="C7" s="38" t="n"/>
      <c r="D7" s="32" t="n"/>
      <c r="E7" s="38" t="n"/>
      <c r="F7" s="38" t="n"/>
      <c r="G7" s="38" t="n"/>
      <c r="H7" s="38" t="n"/>
      <c r="I7" s="38" t="n"/>
      <c r="J7" s="38" t="n"/>
      <c r="K7" s="38" t="n"/>
      <c r="L7" s="38" t="n"/>
      <c r="M7" s="38" t="n"/>
    </row>
    <row r="8">
      <c r="A8" s="32" t="inlineStr">
        <is>
          <t>Standard Rooms</t>
        </is>
      </c>
      <c r="B8" s="39" t="n">
        <v>105</v>
      </c>
      <c r="C8" s="58" t="n">
        <v>320</v>
      </c>
      <c r="D8" s="58">
        <f>($B8/SUM($B$8:$B$10))*D$2*$C8*52/12</f>
        <v/>
      </c>
      <c r="E8" s="58">
        <f>($B8/SUM($B$8:$B$10))*E$2*$C8*52/12</f>
        <v/>
      </c>
      <c r="F8" s="58">
        <f>($B8/SUM($B$8:$B$10))*F$2*$C8*52/12</f>
        <v/>
      </c>
      <c r="G8" s="58">
        <f>($B8/SUM($B$8:$B$10))*G$2*$C8*52/12</f>
        <v/>
      </c>
      <c r="H8" s="58">
        <f>($B8/SUM($B$8:$B$10))*H$2*$C8*52/12</f>
        <v/>
      </c>
      <c r="I8" s="58">
        <f>($B8/SUM($B$8:$B$10))*I$2*$C8*52/12</f>
        <v/>
      </c>
      <c r="J8" s="58">
        <f>($B8/SUM($B$8:$B$10))*J$2*$C8*52/12</f>
        <v/>
      </c>
      <c r="K8" s="58">
        <f>($B8/SUM($B$8:$B$10))*K$2*$C8*52/12</f>
        <v/>
      </c>
      <c r="L8" s="58">
        <f>SUM(D8:K8)</f>
        <v/>
      </c>
      <c r="M8" s="58">
        <f>K8*12</f>
        <v/>
      </c>
    </row>
    <row r="9">
      <c r="A9" s="32" t="inlineStr">
        <is>
          <t>Suites</t>
        </is>
      </c>
      <c r="B9" s="39" t="n">
        <v>37</v>
      </c>
      <c r="C9" s="58" t="n">
        <v>360</v>
      </c>
      <c r="D9" s="58">
        <f>($B9/SUM($B$8:$B$10))*D$2*$C9*52/12</f>
        <v/>
      </c>
      <c r="E9" s="58">
        <f>($B9/SUM($B$8:$B$10))*E$2*$C9*52/12</f>
        <v/>
      </c>
      <c r="F9" s="58">
        <f>($B9/SUM($B$8:$B$10))*F$2*$C9*52/12</f>
        <v/>
      </c>
      <c r="G9" s="58">
        <f>($B9/SUM($B$8:$B$10))*G$2*$C9*52/12</f>
        <v/>
      </c>
      <c r="H9" s="58">
        <f>($B9/SUM($B$8:$B$10))*H$2*$C9*52/12</f>
        <v/>
      </c>
      <c r="I9" s="58">
        <f>($B9/SUM($B$8:$B$10))*I$2*$C9*52/12</f>
        <v/>
      </c>
      <c r="J9" s="58">
        <f>($B9/SUM($B$8:$B$10))*J$2*$C9*52/12</f>
        <v/>
      </c>
      <c r="K9" s="58">
        <f>($B9/SUM($B$8:$B$10))*K$2*$C9*52/12</f>
        <v/>
      </c>
      <c r="L9" s="58">
        <f>SUM(D9:K9)</f>
        <v/>
      </c>
      <c r="M9" s="58">
        <f>K9*12</f>
        <v/>
      </c>
    </row>
    <row r="10">
      <c r="A10" s="33" t="n"/>
      <c r="B10" s="39" t="n">
        <v>0</v>
      </c>
      <c r="C10" s="58" t="n">
        <v>0</v>
      </c>
      <c r="D10" s="58">
        <f>($B10/SUM($B$8:$B$10))*D$2*$C10*52/12</f>
        <v/>
      </c>
      <c r="E10" s="58">
        <f>($B10/SUM($B$8:$B$10))*E$2*$C10*52/12</f>
        <v/>
      </c>
      <c r="F10" s="58">
        <f>($B10/SUM($B$8:$B$10))*F$2*$C10*52/12</f>
        <v/>
      </c>
      <c r="G10" s="58">
        <f>($B10/SUM($B$8:$B$10))*G$2*$C10*52/12</f>
        <v/>
      </c>
      <c r="H10" s="58">
        <f>($B10/SUM($B$8:$B$10))*H$2*$C10*52/12</f>
        <v/>
      </c>
      <c r="I10" s="58">
        <f>($B10/SUM($B$8:$B$10))*I$2*$C10*52/12</f>
        <v/>
      </c>
      <c r="J10" s="58">
        <f>($B10/SUM($B$8:$B$10))*J$2*$C10*52/12</f>
        <v/>
      </c>
      <c r="K10" s="58">
        <f>($B10/SUM($B$8:$B$10))*K$2*$C10*52/12</f>
        <v/>
      </c>
      <c r="L10" s="58">
        <f>SUM(D10:K10)</f>
        <v/>
      </c>
      <c r="M10" s="58">
        <f>K10*12</f>
        <v/>
      </c>
    </row>
    <row r="11" ht="17" customHeight="1" thickBot="1">
      <c r="A11" s="33" t="inlineStr">
        <is>
          <t xml:space="preserve">     </t>
        </is>
      </c>
      <c r="B11" s="47" t="n"/>
      <c r="C11" s="47" t="n"/>
      <c r="D11" s="81" t="n"/>
      <c r="E11" s="81" t="n"/>
      <c r="F11" s="81" t="n"/>
      <c r="G11" s="79" t="n"/>
      <c r="H11" s="79" t="n"/>
      <c r="I11" s="79" t="n"/>
      <c r="J11" s="79" t="n"/>
      <c r="K11" s="79" t="n"/>
      <c r="L11" s="79" t="n"/>
      <c r="M11" s="79" t="n"/>
    </row>
    <row r="12">
      <c r="A12" s="32" t="inlineStr">
        <is>
          <t xml:space="preserve">    Total Operating Income</t>
        </is>
      </c>
      <c r="B12" s="38">
        <f>+B8+B9+B10+B11</f>
        <v/>
      </c>
      <c r="C12" s="59" t="n"/>
      <c r="D12" s="58">
        <f>SUM(D8:D11)</f>
        <v/>
      </c>
      <c r="E12" s="58">
        <f>SUM(E8:E11)</f>
        <v/>
      </c>
      <c r="F12" s="58">
        <f>SUM(F8:F11)</f>
        <v/>
      </c>
      <c r="G12" s="58">
        <f>SUM(G8:G11)</f>
        <v/>
      </c>
      <c r="H12" s="58">
        <f>SUM(H8:H11)</f>
        <v/>
      </c>
      <c r="I12" s="58">
        <f>SUM(I8:I11)</f>
        <v/>
      </c>
      <c r="J12" s="58">
        <f>SUM(J8:J11)</f>
        <v/>
      </c>
      <c r="K12" s="58">
        <f>SUM(K8:K11)</f>
        <v/>
      </c>
      <c r="L12" s="58">
        <f>SUM(D12:K12)</f>
        <v/>
      </c>
      <c r="M12" s="58">
        <f>K12*12</f>
        <v/>
      </c>
    </row>
    <row r="13">
      <c r="A13" s="32" t="n"/>
      <c r="B13" s="38" t="n"/>
      <c r="C13" s="38" t="n"/>
      <c r="D13" s="82" t="n"/>
      <c r="E13" s="82" t="n"/>
      <c r="F13" s="82" t="n"/>
      <c r="G13" s="79" t="n"/>
      <c r="H13" s="79" t="n"/>
      <c r="I13" s="79" t="n"/>
      <c r="J13" s="79" t="n"/>
      <c r="K13" s="79" t="n"/>
      <c r="L13" s="79" t="n"/>
      <c r="M13" s="79" t="n"/>
    </row>
    <row r="14">
      <c r="A14" s="32" t="inlineStr">
        <is>
          <t xml:space="preserve">    Expense</t>
        </is>
      </c>
      <c r="B14" s="38" t="inlineStr">
        <is>
          <t>PER ROOM</t>
        </is>
      </c>
      <c r="C14" s="38" t="n"/>
      <c r="D14" s="32" t="n"/>
      <c r="E14" s="38" t="n"/>
      <c r="F14" s="38" t="n"/>
      <c r="G14" s="38" t="n"/>
      <c r="H14" s="38" t="n"/>
      <c r="I14" s="38" t="n"/>
      <c r="J14" s="38" t="n"/>
      <c r="K14" s="38" t="n"/>
      <c r="L14" s="38" t="n"/>
      <c r="M14" s="38" t="n"/>
    </row>
    <row r="15">
      <c r="A15" s="33" t="inlineStr">
        <is>
          <t xml:space="preserve">        Advertising</t>
        </is>
      </c>
      <c r="B15" s="61" t="n">
        <v>15</v>
      </c>
      <c r="C15" s="39" t="n"/>
      <c r="D15" s="58">
        <f>IF($B15="",0,$B15*D$2)</f>
        <v/>
      </c>
      <c r="E15" s="58">
        <f>IF($B15="",0,$B15*E$2)</f>
        <v/>
      </c>
      <c r="F15" s="58">
        <f>IF($B15="",0,$B15*F$2)</f>
        <v/>
      </c>
      <c r="G15" s="58">
        <f>IF($B15="",0,$B15*G$2)</f>
        <v/>
      </c>
      <c r="H15" s="58">
        <f>IF($B15="",0,$B15*H$2)</f>
        <v/>
      </c>
      <c r="I15" s="58">
        <f>IF($B15="",0,$B15*I$2)</f>
        <v/>
      </c>
      <c r="J15" s="58">
        <f>IF($B15="",0,$B15*J$2)</f>
        <v/>
      </c>
      <c r="K15" s="58">
        <f>IF($B15="",0,$B15*K$2)</f>
        <v/>
      </c>
      <c r="L15" s="58">
        <f>SUM(D15:K15)</f>
        <v/>
      </c>
      <c r="M15" s="58">
        <f>K15*12</f>
        <v/>
      </c>
    </row>
    <row r="16">
      <c r="A16" s="32" t="inlineStr">
        <is>
          <t xml:space="preserve">        AUTO AND TRAVEL</t>
        </is>
      </c>
      <c r="B16" s="38" t="n"/>
      <c r="C16" s="38" t="n"/>
      <c r="D16" s="82" t="n"/>
      <c r="E16" s="83" t="n"/>
      <c r="F16" s="83" t="n"/>
      <c r="G16" s="79" t="n"/>
      <c r="H16" s="79" t="n"/>
      <c r="I16" s="79" t="n"/>
      <c r="J16" s="79" t="n"/>
      <c r="K16" s="79" t="n"/>
      <c r="L16" s="79" t="n"/>
      <c r="M16" s="79" t="n"/>
    </row>
    <row r="17">
      <c r="A17" s="33" t="inlineStr">
        <is>
          <t xml:space="preserve">            Travel Corporate</t>
        </is>
      </c>
      <c r="B17" s="61" t="n">
        <v>0</v>
      </c>
      <c r="C17" s="39" t="n"/>
      <c r="D17" s="58">
        <f>IF($B17="",0,$B17*D$2)</f>
        <v/>
      </c>
      <c r="E17" s="58">
        <f>IF($B17="",0,$B17*E$2)</f>
        <v/>
      </c>
      <c r="F17" s="58">
        <f>IF($B17="",0,$B17*F$2)</f>
        <v/>
      </c>
      <c r="G17" s="58">
        <f>IF($B17="",0,$B17*G$2)</f>
        <v/>
      </c>
      <c r="H17" s="58">
        <f>IF($B17="",0,$B17*H$2)</f>
        <v/>
      </c>
      <c r="I17" s="58">
        <f>IF($B17="",0,$B17*I$2)</f>
        <v/>
      </c>
      <c r="J17" s="58">
        <f>IF($B17="",0,$B17*J$2)</f>
        <v/>
      </c>
      <c r="K17" s="58">
        <f>IF($B17="",0,$B17*K$2)</f>
        <v/>
      </c>
      <c r="L17" s="58">
        <f>SUM(D17:K17)</f>
        <v/>
      </c>
      <c r="M17" s="58">
        <f>K17*12</f>
        <v/>
      </c>
    </row>
    <row r="18" ht="17" customHeight="1" thickBot="1">
      <c r="A18" s="33" t="inlineStr">
        <is>
          <t xml:space="preserve">            Regional Manager Travel Allocation </t>
        </is>
      </c>
      <c r="B18" s="63" t="n">
        <v>1</v>
      </c>
      <c r="C18" s="39" t="n"/>
      <c r="D18" s="58">
        <f>IF($B18="",0,$B18*D$2)</f>
        <v/>
      </c>
      <c r="E18" s="58">
        <f>IF($B18="",0,$B18*E$2)</f>
        <v/>
      </c>
      <c r="F18" s="58">
        <f>IF($B18="",0,$B18*F$2)</f>
        <v/>
      </c>
      <c r="G18" s="58">
        <f>IF($B18="",0,$B18*G$2)</f>
        <v/>
      </c>
      <c r="H18" s="58">
        <f>IF($B18="",0,$B18*H$2)</f>
        <v/>
      </c>
      <c r="I18" s="58">
        <f>IF($B18="",0,$B18*I$2)</f>
        <v/>
      </c>
      <c r="J18" s="58">
        <f>IF($B18="",0,$B18*J$2)</f>
        <v/>
      </c>
      <c r="K18" s="58">
        <f>IF($B18="",0,$B18*K$2)</f>
        <v/>
      </c>
      <c r="L18" s="58">
        <f>SUM(D18:K18)</f>
        <v/>
      </c>
      <c r="M18" s="58">
        <f>K18*12</f>
        <v/>
      </c>
    </row>
    <row r="19">
      <c r="A19" s="32" t="inlineStr">
        <is>
          <t xml:space="preserve">        Total AUTO AND TRAVEL</t>
        </is>
      </c>
      <c r="B19" s="62">
        <f>SUM(B17:B18)</f>
        <v/>
      </c>
      <c r="C19" s="38" t="n"/>
      <c r="D19" s="58">
        <f>SUM(D17:D18)</f>
        <v/>
      </c>
      <c r="E19" s="58">
        <f>SUM(E17:E18)</f>
        <v/>
      </c>
      <c r="F19" s="58">
        <f>SUM(F17:F18)</f>
        <v/>
      </c>
      <c r="G19" s="58">
        <f>SUM(G17:G18)</f>
        <v/>
      </c>
      <c r="H19" s="58">
        <f>SUM(H17:H18)</f>
        <v/>
      </c>
      <c r="I19" s="58">
        <f>SUM(I17:I18)</f>
        <v/>
      </c>
      <c r="J19" s="58">
        <f>SUM(J17:J18)</f>
        <v/>
      </c>
      <c r="K19" s="58">
        <f>SUM(K17:K18)</f>
        <v/>
      </c>
      <c r="L19" s="58">
        <f>SUM(D19:K19)</f>
        <v/>
      </c>
      <c r="M19" s="58">
        <f>K19*12</f>
        <v/>
      </c>
    </row>
    <row r="20">
      <c r="A20" s="32" t="inlineStr">
        <is>
          <t xml:space="preserve">        CLEANING AND MAINTENANCE</t>
        </is>
      </c>
      <c r="B20" s="38" t="n"/>
      <c r="C20" s="38" t="n"/>
      <c r="D20" s="82" t="n"/>
      <c r="E20" s="83" t="n"/>
      <c r="F20" s="84" t="n"/>
      <c r="G20" s="79" t="n"/>
      <c r="H20" s="79" t="n"/>
      <c r="I20" s="79" t="n"/>
      <c r="J20" s="79" t="n"/>
      <c r="K20" s="79" t="n"/>
      <c r="L20" s="79" t="n"/>
      <c r="M20" s="79" t="n"/>
    </row>
    <row r="21">
      <c r="A21" s="33" t="inlineStr">
        <is>
          <t xml:space="preserve">            Janitorial Expense</t>
        </is>
      </c>
      <c r="B21" s="39" t="n">
        <v>0</v>
      </c>
      <c r="C21" s="39" t="n"/>
      <c r="D21" s="58">
        <f>IF($B21="",0,$B21*D$2)</f>
        <v/>
      </c>
      <c r="E21" s="58">
        <f>IF($B21="",0,$B21*E$2)</f>
        <v/>
      </c>
      <c r="F21" s="58">
        <f>IF($B21="",0,$B21*F$2)</f>
        <v/>
      </c>
      <c r="G21" s="58">
        <f>IF($B21="",0,$B21*G$2)</f>
        <v/>
      </c>
      <c r="H21" s="58">
        <f>IF($B21="",0,$B21*H$2)</f>
        <v/>
      </c>
      <c r="I21" s="58">
        <f>IF($B21="",0,$B21*I$2)</f>
        <v/>
      </c>
      <c r="J21" s="58">
        <f>IF($B21="",0,$B21*J$2)</f>
        <v/>
      </c>
      <c r="K21" s="58">
        <f>IF($B21="",0,$B21*K$2)</f>
        <v/>
      </c>
      <c r="L21" s="58">
        <f>SUM(D21:K21)</f>
        <v/>
      </c>
      <c r="M21" s="58">
        <f>K21*12</f>
        <v/>
      </c>
    </row>
    <row r="22">
      <c r="A22" s="33" t="inlineStr">
        <is>
          <t xml:space="preserve">            General Maintenance Labor</t>
        </is>
      </c>
      <c r="B22" s="39" t="n">
        <v>0</v>
      </c>
      <c r="C22" s="39" t="n"/>
      <c r="D22" s="58">
        <f>IF($B22="",0,$B22*D$2)</f>
        <v/>
      </c>
      <c r="E22" s="58">
        <f>IF($B22="",0,$B22*E$2)</f>
        <v/>
      </c>
      <c r="F22" s="58">
        <f>IF($B22="",0,$B22*F$2)</f>
        <v/>
      </c>
      <c r="G22" s="58">
        <f>IF($B22="",0,$B22*G$2)</f>
        <v/>
      </c>
      <c r="H22" s="58">
        <f>IF($B22="",0,$B22*H$2)</f>
        <v/>
      </c>
      <c r="I22" s="58">
        <f>IF($B22="",0,$B22*I$2)</f>
        <v/>
      </c>
      <c r="J22" s="58">
        <f>IF($B22="",0,$B22*J$2)</f>
        <v/>
      </c>
      <c r="K22" s="58">
        <f>IF($B22="",0,$B22*K$2)</f>
        <v/>
      </c>
      <c r="L22" s="58">
        <f>SUM(D22:K22)</f>
        <v/>
      </c>
      <c r="M22" s="58">
        <f>K22*12</f>
        <v/>
      </c>
    </row>
    <row r="23" ht="17" customHeight="1" thickBot="1">
      <c r="A23" s="33" t="inlineStr">
        <is>
          <t xml:space="preserve">            Landscaping</t>
        </is>
      </c>
      <c r="B23" s="63" t="n">
        <v>4</v>
      </c>
      <c r="C23" s="39" t="n"/>
      <c r="D23" s="58">
        <f>IF($B23="",0,$B23*D$2)</f>
        <v/>
      </c>
      <c r="E23" s="58">
        <f>IF($B23="",0,$B23*E$2)</f>
        <v/>
      </c>
      <c r="F23" s="58">
        <f>IF($B23="",0,$B23*F$2)</f>
        <v/>
      </c>
      <c r="G23" s="58">
        <f>IF($B23="",0,$B23*G$2)</f>
        <v/>
      </c>
      <c r="H23" s="58">
        <f>IF($B23="",0,$B23*H$2)</f>
        <v/>
      </c>
      <c r="I23" s="58">
        <f>IF($B23="",0,$B23*I$2)</f>
        <v/>
      </c>
      <c r="J23" s="58">
        <f>IF($B23="",0,$B23*J$2)</f>
        <v/>
      </c>
      <c r="K23" s="58">
        <f>IF($B23="",0,$B23*K$2)</f>
        <v/>
      </c>
      <c r="L23" s="58">
        <f>SUM(D23:K23)</f>
        <v/>
      </c>
      <c r="M23" s="58">
        <f>K23*12</f>
        <v/>
      </c>
    </row>
    <row r="24">
      <c r="A24" s="32" t="inlineStr">
        <is>
          <t xml:space="preserve">        Total CLEANING AND MAINTENANCE</t>
        </is>
      </c>
      <c r="B24" s="62">
        <f>SUM(B21:B23)</f>
        <v/>
      </c>
      <c r="C24" s="38" t="n"/>
      <c r="D24" s="58">
        <f>SUM(D21:D23)</f>
        <v/>
      </c>
      <c r="E24" s="58">
        <f>SUM(E21:E23)</f>
        <v/>
      </c>
      <c r="F24" s="58">
        <f>SUM(F21:F23)</f>
        <v/>
      </c>
      <c r="G24" s="58">
        <f>SUM(G21:G23)</f>
        <v/>
      </c>
      <c r="H24" s="58">
        <f>SUM(H21:H23)</f>
        <v/>
      </c>
      <c r="I24" s="58">
        <f>SUM(I21:I23)</f>
        <v/>
      </c>
      <c r="J24" s="58">
        <f>SUM(J21:J23)</f>
        <v/>
      </c>
      <c r="K24" s="58">
        <f>SUM(K21:K23)</f>
        <v/>
      </c>
      <c r="L24" s="58">
        <f>SUM(D24:K24)</f>
        <v/>
      </c>
      <c r="M24" s="58">
        <f>K24*12</f>
        <v/>
      </c>
    </row>
    <row r="25">
      <c r="A25" s="32" t="inlineStr">
        <is>
          <t xml:space="preserve">        INSURANCE</t>
        </is>
      </c>
      <c r="B25" s="38" t="n"/>
      <c r="C25" s="38" t="n"/>
      <c r="D25" s="82" t="n"/>
      <c r="E25" s="83" t="n"/>
      <c r="F25" s="84" t="n"/>
      <c r="G25" s="79" t="n"/>
      <c r="H25" s="79" t="n"/>
      <c r="I25" s="79" t="n"/>
      <c r="J25" s="79" t="n"/>
      <c r="K25" s="79" t="n"/>
      <c r="L25" s="79" t="n"/>
      <c r="M25" s="79" t="n"/>
    </row>
    <row r="26">
      <c r="A26" s="33" t="inlineStr">
        <is>
          <t xml:space="preserve">            Property Insurance</t>
        </is>
      </c>
      <c r="B26" s="61" t="n">
        <v>25</v>
      </c>
      <c r="C26" s="39" t="n"/>
      <c r="D26" s="58">
        <f>IF($B26="",0,$B26*D$2)</f>
        <v/>
      </c>
      <c r="E26" s="58">
        <f>IF($B26="",0,$B26*E$2)</f>
        <v/>
      </c>
      <c r="F26" s="58">
        <f>IF($B26="",0,$B26*F$2)</f>
        <v/>
      </c>
      <c r="G26" s="58">
        <f>IF($B26="",0,$B26*G$2)</f>
        <v/>
      </c>
      <c r="H26" s="58">
        <f>IF($B26="",0,$B26*H$2)</f>
        <v/>
      </c>
      <c r="I26" s="58">
        <f>IF($B26="",0,$B26*I$2)</f>
        <v/>
      </c>
      <c r="J26" s="58">
        <f>IF($B26="",0,$B26*J$2)</f>
        <v/>
      </c>
      <c r="K26" s="58">
        <f>IF($B26="",0,$B26*K$2)</f>
        <v/>
      </c>
      <c r="L26" s="58">
        <f>SUM(D26:K26)</f>
        <v/>
      </c>
      <c r="M26" s="58">
        <f>K26*12</f>
        <v/>
      </c>
    </row>
    <row r="27">
      <c r="A27" s="33" t="inlineStr">
        <is>
          <t xml:space="preserve">            Utility Bond</t>
        </is>
      </c>
      <c r="B27" s="39" t="n">
        <v>0</v>
      </c>
      <c r="C27" s="39" t="n"/>
      <c r="D27" s="58">
        <f>IF($B27="",0,$B27*D$2)</f>
        <v/>
      </c>
      <c r="E27" s="58">
        <f>IF($B27="",0,$B27*E$2)</f>
        <v/>
      </c>
      <c r="F27" s="58">
        <f>IF($B27="",0,$B27*F$2)</f>
        <v/>
      </c>
      <c r="G27" s="58">
        <f>IF($B27="",0,$B27*G$2)</f>
        <v/>
      </c>
      <c r="H27" s="58">
        <f>IF($B27="",0,$B27*H$2)</f>
        <v/>
      </c>
      <c r="I27" s="58">
        <f>IF($B27="",0,$B27*I$2)</f>
        <v/>
      </c>
      <c r="J27" s="58">
        <f>IF($B27="",0,$B27*J$2)</f>
        <v/>
      </c>
      <c r="K27" s="58">
        <f>IF($B27="",0,$B27*K$2)</f>
        <v/>
      </c>
      <c r="L27" s="58">
        <f>SUM(D27:K27)</f>
        <v/>
      </c>
      <c r="M27" s="58">
        <f>K27*12</f>
        <v/>
      </c>
    </row>
    <row r="28" ht="17" customHeight="1" thickBot="1">
      <c r="A28" s="33" t="inlineStr">
        <is>
          <t xml:space="preserve">            Other Insurance</t>
        </is>
      </c>
      <c r="B28" s="47" t="n">
        <v>0</v>
      </c>
      <c r="C28" s="39" t="n"/>
      <c r="D28" s="58">
        <f>IF($B28="",0,$B28*D$2)</f>
        <v/>
      </c>
      <c r="E28" s="58">
        <f>IF($B28="",0,$B28*E$2)</f>
        <v/>
      </c>
      <c r="F28" s="58">
        <f>IF($B28="",0,$B28*F$2)</f>
        <v/>
      </c>
      <c r="G28" s="58">
        <f>IF($B28="",0,$B28*G$2)</f>
        <v/>
      </c>
      <c r="H28" s="58">
        <f>IF($B28="",0,$B28*H$2)</f>
        <v/>
      </c>
      <c r="I28" s="58">
        <f>IF($B28="",0,$B28*I$2)</f>
        <v/>
      </c>
      <c r="J28" s="58">
        <f>IF($B28="",0,$B28*J$2)</f>
        <v/>
      </c>
      <c r="K28" s="58">
        <f>IF($B28="",0,$B28*K$2)</f>
        <v/>
      </c>
      <c r="L28" s="58">
        <f>SUM(D28:K28)</f>
        <v/>
      </c>
      <c r="M28" s="58">
        <f>K28*12</f>
        <v/>
      </c>
    </row>
    <row r="29">
      <c r="A29" s="32" t="inlineStr">
        <is>
          <t xml:space="preserve">        Total INSURANCE</t>
        </is>
      </c>
      <c r="B29" s="62">
        <f>SUM(B26:B28)</f>
        <v/>
      </c>
      <c r="C29" s="38" t="n"/>
      <c r="D29" s="58">
        <f>SUM(D26:D28)</f>
        <v/>
      </c>
      <c r="E29" s="58">
        <f>SUM(E26:E28)</f>
        <v/>
      </c>
      <c r="F29" s="58">
        <f>SUM(F26:F28)</f>
        <v/>
      </c>
      <c r="G29" s="58">
        <f>SUM(G26:G28)</f>
        <v/>
      </c>
      <c r="H29" s="58">
        <f>SUM(H26:H28)</f>
        <v/>
      </c>
      <c r="I29" s="58">
        <f>SUM(I26:I28)</f>
        <v/>
      </c>
      <c r="J29" s="58">
        <f>SUM(J26:J28)</f>
        <v/>
      </c>
      <c r="K29" s="58">
        <f>SUM(K26:K28)</f>
        <v/>
      </c>
      <c r="L29" s="58">
        <f>SUM(D29:K29)</f>
        <v/>
      </c>
      <c r="M29" s="58">
        <f>K29*12</f>
        <v/>
      </c>
    </row>
    <row r="30">
      <c r="A30" s="32" t="inlineStr">
        <is>
          <t xml:space="preserve">        LEGAL AND OTHER PROFESSIONAL FEES</t>
        </is>
      </c>
      <c r="B30" s="38" t="n"/>
      <c r="C30" s="38" t="n"/>
      <c r="D30" s="82" t="n"/>
      <c r="E30" s="83" t="n"/>
      <c r="F30" s="84" t="n"/>
      <c r="G30" s="79" t="n"/>
      <c r="H30" s="79" t="n"/>
      <c r="I30" s="79" t="n"/>
      <c r="J30" s="79" t="n"/>
      <c r="K30" s="79" t="n"/>
      <c r="L30" s="79" t="n"/>
      <c r="M30" s="79" t="n"/>
    </row>
    <row r="31" ht="17" customHeight="1" thickBot="1">
      <c r="A31" s="33" t="inlineStr">
        <is>
          <t xml:space="preserve">            Other</t>
        </is>
      </c>
      <c r="B31" s="47" t="n">
        <v>0</v>
      </c>
      <c r="C31" s="39" t="n"/>
      <c r="D31" s="58">
        <f>IF($B31="",0,$B31*D$2)</f>
        <v/>
      </c>
      <c r="E31" s="58">
        <f>IF($B31="",0,$B31*E$2)</f>
        <v/>
      </c>
      <c r="F31" s="58">
        <f>IF($B31="",0,$B31*F$2)</f>
        <v/>
      </c>
      <c r="G31" s="58">
        <f>IF($B31="",0,$B31*G$2)</f>
        <v/>
      </c>
      <c r="H31" s="58">
        <f>IF($B31="",0,$B31*H$2)</f>
        <v/>
      </c>
      <c r="I31" s="58">
        <f>IF($B31="",0,$B31*I$2)</f>
        <v/>
      </c>
      <c r="J31" s="58">
        <f>IF($B31="",0,$B31*J$2)</f>
        <v/>
      </c>
      <c r="K31" s="58">
        <f>IF($B31="",0,$B31*K$2)</f>
        <v/>
      </c>
      <c r="L31" s="58">
        <f>SUM(D31:K31)</f>
        <v/>
      </c>
      <c r="M31" s="58">
        <f>K31*12</f>
        <v/>
      </c>
    </row>
    <row r="32">
      <c r="A32" s="32" t="inlineStr">
        <is>
          <t xml:space="preserve">        Total LEGAL AND OTHER PROFESSIONAL FEES</t>
        </is>
      </c>
      <c r="B32" s="62">
        <f>+B31</f>
        <v/>
      </c>
      <c r="C32" s="38" t="n"/>
      <c r="D32" s="58">
        <f>D31</f>
        <v/>
      </c>
      <c r="E32" s="58">
        <f>E31</f>
        <v/>
      </c>
      <c r="F32" s="58">
        <f>F31</f>
        <v/>
      </c>
      <c r="G32" s="58">
        <f>G31</f>
        <v/>
      </c>
      <c r="H32" s="58">
        <f>H31</f>
        <v/>
      </c>
      <c r="I32" s="58">
        <f>I31</f>
        <v/>
      </c>
      <c r="J32" s="58">
        <f>J31</f>
        <v/>
      </c>
      <c r="K32" s="58">
        <f>K31</f>
        <v/>
      </c>
      <c r="L32" s="58">
        <f>SUM(D32:K32)</f>
        <v/>
      </c>
      <c r="M32" s="58">
        <f>K32*12</f>
        <v/>
      </c>
    </row>
    <row r="33">
      <c r="A33" s="32" t="inlineStr">
        <is>
          <t xml:space="preserve">        MORTGAGE</t>
        </is>
      </c>
      <c r="B33" s="38" t="n"/>
      <c r="C33" s="38" t="n"/>
      <c r="D33" s="82" t="n"/>
      <c r="E33" s="83" t="n"/>
      <c r="F33" s="84" t="n"/>
      <c r="G33" s="79" t="n"/>
      <c r="H33" s="79" t="n"/>
      <c r="I33" s="79" t="n"/>
      <c r="J33" s="79" t="n"/>
      <c r="K33" s="79" t="n"/>
      <c r="L33" s="79" t="n"/>
      <c r="M33" s="79" t="n"/>
    </row>
    <row r="34">
      <c r="A34" s="33" t="inlineStr">
        <is>
          <t xml:space="preserve">            Mortgage Interest</t>
        </is>
      </c>
      <c r="B34" s="39" t="n"/>
      <c r="C34" s="39" t="n"/>
      <c r="D34" s="58">
        <f>IF($B34="",0,$B34*D$2)</f>
        <v/>
      </c>
      <c r="E34" s="58">
        <f>IF($B34="",0,$B34*E$2)</f>
        <v/>
      </c>
      <c r="F34" s="58">
        <f>IF($B34="",0,$B34*F$2)</f>
        <v/>
      </c>
      <c r="G34" s="58">
        <f>IF($B34="",0,$B34*G$2)</f>
        <v/>
      </c>
      <c r="H34" s="58">
        <f>IF($B34="",0,$B34*H$2)</f>
        <v/>
      </c>
      <c r="I34" s="58">
        <f>IF($B34="",0,$B34*I$2)</f>
        <v/>
      </c>
      <c r="J34" s="58">
        <f>IF($B34="",0,$B34*J$2)</f>
        <v/>
      </c>
      <c r="K34" s="58">
        <f>IF($B34="",0,$B34*K$2)</f>
        <v/>
      </c>
      <c r="L34" s="58">
        <f>SUM(D34:K34)</f>
        <v/>
      </c>
      <c r="M34" s="58">
        <f>K34*12</f>
        <v/>
      </c>
    </row>
    <row r="35">
      <c r="A35" s="33" t="inlineStr">
        <is>
          <t xml:space="preserve">            BS Principal</t>
        </is>
      </c>
      <c r="B35" s="39" t="n"/>
      <c r="C35" s="39" t="n"/>
      <c r="D35" s="58">
        <f>IF($B35="",0,$B35*D$2)</f>
        <v/>
      </c>
      <c r="E35" s="58">
        <f>IF($B35="",0,$B35*E$2)</f>
        <v/>
      </c>
      <c r="F35" s="58">
        <f>IF($B35="",0,$B35*F$2)</f>
        <v/>
      </c>
      <c r="G35" s="58">
        <f>IF($B35="",0,$B35*G$2)</f>
        <v/>
      </c>
      <c r="H35" s="58">
        <f>IF($B35="",0,$B35*H$2)</f>
        <v/>
      </c>
      <c r="I35" s="58">
        <f>IF($B35="",0,$B35*I$2)</f>
        <v/>
      </c>
      <c r="J35" s="58">
        <f>IF($B35="",0,$B35*J$2)</f>
        <v/>
      </c>
      <c r="K35" s="58">
        <f>IF($B35="",0,$B35*K$2)</f>
        <v/>
      </c>
      <c r="L35" s="58">
        <f>SUM(D35:K35)</f>
        <v/>
      </c>
      <c r="M35" s="58">
        <f>K35*12</f>
        <v/>
      </c>
    </row>
    <row r="36">
      <c r="A36" s="33" t="inlineStr">
        <is>
          <t xml:space="preserve">            BM Principal</t>
        </is>
      </c>
      <c r="B36" s="39" t="n"/>
      <c r="C36" s="39" t="n"/>
      <c r="D36" s="58">
        <f>IF($B36="",0,$B36*D$2)</f>
        <v/>
      </c>
      <c r="E36" s="58">
        <f>IF($B36="",0,$B36*E$2)</f>
        <v/>
      </c>
      <c r="F36" s="58">
        <f>IF($B36="",0,$B36*F$2)</f>
        <v/>
      </c>
      <c r="G36" s="58">
        <f>IF($B36="",0,$B36*G$2)</f>
        <v/>
      </c>
      <c r="H36" s="58">
        <f>IF($B36="",0,$B36*H$2)</f>
        <v/>
      </c>
      <c r="I36" s="58">
        <f>IF($B36="",0,$B36*I$2)</f>
        <v/>
      </c>
      <c r="J36" s="58">
        <f>IF($B36="",0,$B36*J$2)</f>
        <v/>
      </c>
      <c r="K36" s="58">
        <f>IF($B36="",0,$B36*K$2)</f>
        <v/>
      </c>
      <c r="L36" s="58">
        <f>SUM(D36:K36)</f>
        <v/>
      </c>
      <c r="M36" s="58">
        <f>K36*12</f>
        <v/>
      </c>
    </row>
    <row r="37">
      <c r="A37" s="33" t="inlineStr">
        <is>
          <t xml:space="preserve">            JC Principal</t>
        </is>
      </c>
      <c r="B37" s="39" t="n"/>
      <c r="C37" s="39" t="n"/>
      <c r="D37" s="58">
        <f>IF($B37="",0,$B37*D$2)</f>
        <v/>
      </c>
      <c r="E37" s="58">
        <f>IF($B37="",0,$B37*E$2)</f>
        <v/>
      </c>
      <c r="F37" s="58">
        <f>IF($B37="",0,$B37*F$2)</f>
        <v/>
      </c>
      <c r="G37" s="58">
        <f>IF($B37="",0,$B37*G$2)</f>
        <v/>
      </c>
      <c r="H37" s="58">
        <f>IF($B37="",0,$B37*H$2)</f>
        <v/>
      </c>
      <c r="I37" s="58">
        <f>IF($B37="",0,$B37*I$2)</f>
        <v/>
      </c>
      <c r="J37" s="58">
        <f>IF($B37="",0,$B37*J$2)</f>
        <v/>
      </c>
      <c r="K37" s="58">
        <f>IF($B37="",0,$B37*K$2)</f>
        <v/>
      </c>
      <c r="L37" s="58">
        <f>SUM(D37:K37)</f>
        <v/>
      </c>
      <c r="M37" s="58">
        <f>K37*12</f>
        <v/>
      </c>
    </row>
    <row r="38">
      <c r="A38" s="33" t="inlineStr">
        <is>
          <t xml:space="preserve">            JS Principal</t>
        </is>
      </c>
      <c r="B38" s="39" t="n"/>
      <c r="C38" s="39" t="n"/>
      <c r="D38" s="58">
        <f>IF($B38="",0,$B38*D$2)</f>
        <v/>
      </c>
      <c r="E38" s="58">
        <f>IF($B38="",0,$B38*E$2)</f>
        <v/>
      </c>
      <c r="F38" s="58">
        <f>IF($B38="",0,$B38*F$2)</f>
        <v/>
      </c>
      <c r="G38" s="58">
        <f>IF($B38="",0,$B38*G$2)</f>
        <v/>
      </c>
      <c r="H38" s="58">
        <f>IF($B38="",0,$B38*H$2)</f>
        <v/>
      </c>
      <c r="I38" s="58">
        <f>IF($B38="",0,$B38*I$2)</f>
        <v/>
      </c>
      <c r="J38" s="58">
        <f>IF($B38="",0,$B38*J$2)</f>
        <v/>
      </c>
      <c r="K38" s="58">
        <f>IF($B38="",0,$B38*K$2)</f>
        <v/>
      </c>
      <c r="L38" s="58">
        <f>SUM(D38:K38)</f>
        <v/>
      </c>
      <c r="M38" s="58">
        <f>K38*12</f>
        <v/>
      </c>
    </row>
    <row r="39">
      <c r="A39" s="33" t="inlineStr">
        <is>
          <t xml:space="preserve">            LRB Principal</t>
        </is>
      </c>
      <c r="B39" s="39" t="n"/>
      <c r="C39" s="39" t="n"/>
      <c r="D39" s="58">
        <f>IF($B39="",0,$B39*D$2)</f>
        <v/>
      </c>
      <c r="E39" s="58">
        <f>IF($B39="",0,$B39*E$2)</f>
        <v/>
      </c>
      <c r="F39" s="58">
        <f>IF($B39="",0,$B39*F$2)</f>
        <v/>
      </c>
      <c r="G39" s="58">
        <f>IF($B39="",0,$B39*G$2)</f>
        <v/>
      </c>
      <c r="H39" s="58">
        <f>IF($B39="",0,$B39*H$2)</f>
        <v/>
      </c>
      <c r="I39" s="58">
        <f>IF($B39="",0,$B39*I$2)</f>
        <v/>
      </c>
      <c r="J39" s="58">
        <f>IF($B39="",0,$B39*J$2)</f>
        <v/>
      </c>
      <c r="K39" s="58">
        <f>IF($B39="",0,$B39*K$2)</f>
        <v/>
      </c>
      <c r="L39" s="58">
        <f>SUM(D39:K39)</f>
        <v/>
      </c>
      <c r="M39" s="58">
        <f>K39*12</f>
        <v/>
      </c>
    </row>
    <row r="40">
      <c r="A40" s="32" t="inlineStr">
        <is>
          <t xml:space="preserve">        Total MORTGAGE</t>
        </is>
      </c>
      <c r="B40" s="38" t="n"/>
      <c r="C40" s="38" t="n"/>
      <c r="D40" s="58">
        <f>SUM(D34:D39)</f>
        <v/>
      </c>
      <c r="E40" s="58">
        <f>SUM(E34:E39)</f>
        <v/>
      </c>
      <c r="F40" s="58">
        <f>SUM(F34:F39)</f>
        <v/>
      </c>
      <c r="G40" s="58">
        <f>SUM(G34:G39)</f>
        <v/>
      </c>
      <c r="H40" s="58">
        <f>SUM(H34:H39)</f>
        <v/>
      </c>
      <c r="I40" s="58">
        <f>SUM(I34:I39)</f>
        <v/>
      </c>
      <c r="J40" s="58">
        <f>SUM(J34:J39)</f>
        <v/>
      </c>
      <c r="K40" s="58">
        <f>SUM(K34:K39)</f>
        <v/>
      </c>
      <c r="L40" s="58">
        <f>SUM(D40:K40)</f>
        <v/>
      </c>
      <c r="M40" s="58">
        <f>K40*12</f>
        <v/>
      </c>
    </row>
    <row r="41">
      <c r="A41" s="32" t="inlineStr">
        <is>
          <t xml:space="preserve">        Payroll and Salary Expense</t>
        </is>
      </c>
      <c r="B41" s="38" t="n"/>
      <c r="C41" s="38" t="n"/>
      <c r="D41" s="82" t="n"/>
      <c r="E41" s="83" t="n"/>
      <c r="F41" s="84" t="n"/>
      <c r="G41" s="79" t="n"/>
      <c r="H41" s="79" t="n"/>
      <c r="I41" s="79" t="n"/>
      <c r="J41" s="79" t="n"/>
      <c r="K41" s="79" t="n"/>
      <c r="L41" s="79" t="n"/>
      <c r="M41" s="79" t="n"/>
    </row>
    <row r="42">
      <c r="A42" s="33" t="inlineStr">
        <is>
          <t xml:space="preserve">            Property Salary Expense (Manager and Asst)</t>
        </is>
      </c>
      <c r="B42" s="61" t="n">
        <v>50</v>
      </c>
      <c r="C42" s="39" t="n"/>
      <c r="D42" s="58">
        <f>IF($B42="",0,$B42*D$2)</f>
        <v/>
      </c>
      <c r="E42" s="58">
        <f>IF($B42="",0,$B42*E$2)</f>
        <v/>
      </c>
      <c r="F42" s="58">
        <f>IF($B42="",0,$B42*F$2)</f>
        <v/>
      </c>
      <c r="G42" s="58">
        <f>IF($B42="",0,$B42*G$2)</f>
        <v/>
      </c>
      <c r="H42" s="58">
        <f>IF($B42="",0,$B42*H$2)</f>
        <v/>
      </c>
      <c r="I42" s="58">
        <f>IF($B42="",0,$B42*I$2)</f>
        <v/>
      </c>
      <c r="J42" s="58">
        <f>IF($B42="",0,$B42*J$2)</f>
        <v/>
      </c>
      <c r="K42" s="58">
        <f>IF($B42="",0,$B42*K$2)</f>
        <v/>
      </c>
      <c r="L42" s="58">
        <f>SUM(D42:K42)</f>
        <v/>
      </c>
      <c r="M42" s="58">
        <f>K42*12</f>
        <v/>
      </c>
    </row>
    <row r="43">
      <c r="A43" s="33" t="inlineStr">
        <is>
          <t xml:space="preserve">            Regional Manager Salary Allocation</t>
        </is>
      </c>
      <c r="B43" s="61" t="n">
        <v>10</v>
      </c>
      <c r="C43" s="39" t="n"/>
      <c r="D43" s="58">
        <f>IF($B43="",0,$B43*D$2)</f>
        <v/>
      </c>
      <c r="E43" s="58">
        <f>IF($B43="",0,$B43*E$2)</f>
        <v/>
      </c>
      <c r="F43" s="58">
        <f>IF($B43="",0,$B43*F$2)</f>
        <v/>
      </c>
      <c r="G43" s="58">
        <f>IF($B43="",0,$B43*G$2)</f>
        <v/>
      </c>
      <c r="H43" s="58">
        <f>IF($B43="",0,$B43*H$2)</f>
        <v/>
      </c>
      <c r="I43" s="58">
        <f>IF($B43="",0,$B43*I$2)</f>
        <v/>
      </c>
      <c r="J43" s="58">
        <f>IF($B43="",0,$B43*J$2)</f>
        <v/>
      </c>
      <c r="K43" s="58">
        <f>IF($B43="",0,$B43*K$2)</f>
        <v/>
      </c>
      <c r="L43" s="58">
        <f>SUM(D43:K43)</f>
        <v/>
      </c>
      <c r="M43" s="58">
        <f>K43*12</f>
        <v/>
      </c>
    </row>
    <row r="44">
      <c r="A44" s="33" t="inlineStr">
        <is>
          <t xml:space="preserve">            Cash Pick Up Salary</t>
        </is>
      </c>
      <c r="B44" s="61" t="n"/>
      <c r="C44" s="39" t="n"/>
      <c r="D44" s="58">
        <f>IF($B44="",0,$B44*D$2)</f>
        <v/>
      </c>
      <c r="E44" s="58">
        <f>IF($B44="",0,$B44*E$2)</f>
        <v/>
      </c>
      <c r="F44" s="58">
        <f>IF($B44="",0,$B44*F$2)</f>
        <v/>
      </c>
      <c r="G44" s="58">
        <f>IF($B44="",0,$B44*G$2)</f>
        <v/>
      </c>
      <c r="H44" s="58">
        <f>IF($B44="",0,$B44*H$2)</f>
        <v/>
      </c>
      <c r="I44" s="58">
        <f>IF($B44="",0,$B44*I$2)</f>
        <v/>
      </c>
      <c r="J44" s="58">
        <f>IF($B44="",0,$B44*J$2)</f>
        <v/>
      </c>
      <c r="K44" s="58">
        <f>IF($B44="",0,$B44*K$2)</f>
        <v/>
      </c>
      <c r="L44" s="58">
        <f>SUM(D44:K44)</f>
        <v/>
      </c>
      <c r="M44" s="58">
        <f>K44*12</f>
        <v/>
      </c>
    </row>
    <row r="45">
      <c r="A45" s="33" t="inlineStr">
        <is>
          <t xml:space="preserve">            Property Maintenance Salary Expense </t>
        </is>
      </c>
      <c r="B45" s="61" t="n">
        <v>22</v>
      </c>
      <c r="C45" s="39" t="n"/>
      <c r="D45" s="58">
        <f>IF($B45="",0,$B45*D$2)</f>
        <v/>
      </c>
      <c r="E45" s="58">
        <f>IF($B45="",0,$B45*E$2)</f>
        <v/>
      </c>
      <c r="F45" s="58">
        <f>IF($B45="",0,$B45*F$2)</f>
        <v/>
      </c>
      <c r="G45" s="58">
        <f>IF($B45="",0,$B45*G$2)</f>
        <v/>
      </c>
      <c r="H45" s="58">
        <f>IF($B45="",0,$B45*H$2)</f>
        <v/>
      </c>
      <c r="I45" s="58">
        <f>IF($B45="",0,$B45*I$2)</f>
        <v/>
      </c>
      <c r="J45" s="58">
        <f>IF($B45="",0,$B45*J$2)</f>
        <v/>
      </c>
      <c r="K45" s="58">
        <f>IF($B45="",0,$B45*K$2)</f>
        <v/>
      </c>
      <c r="L45" s="58">
        <f>SUM(D45:K45)</f>
        <v/>
      </c>
      <c r="M45" s="58">
        <f>K45*12</f>
        <v/>
      </c>
    </row>
    <row r="46">
      <c r="A46" s="33" t="inlineStr">
        <is>
          <t xml:space="preserve">            Prop Manager Payroll Tax Expense</t>
        </is>
      </c>
      <c r="B46" s="61" t="n">
        <v>9</v>
      </c>
      <c r="C46" s="39" t="n"/>
      <c r="D46" s="58">
        <f>IF($B46="",0,$B46*D$2)</f>
        <v/>
      </c>
      <c r="E46" s="58">
        <f>IF($B46="",0,$B46*E$2)</f>
        <v/>
      </c>
      <c r="F46" s="58">
        <f>IF($B46="",0,$B46*F$2)</f>
        <v/>
      </c>
      <c r="G46" s="58">
        <f>IF($B46="",0,$B46*G$2)</f>
        <v/>
      </c>
      <c r="H46" s="58">
        <f>IF($B46="",0,$B46*H$2)</f>
        <v/>
      </c>
      <c r="I46" s="58">
        <f>IF($B46="",0,$B46*I$2)</f>
        <v/>
      </c>
      <c r="J46" s="58">
        <f>IF($B46="",0,$B46*J$2)</f>
        <v/>
      </c>
      <c r="K46" s="58">
        <f>IF($B46="",0,$B46*K$2)</f>
        <v/>
      </c>
      <c r="L46" s="58">
        <f>SUM(D46:K46)</f>
        <v/>
      </c>
      <c r="M46" s="58">
        <f>K46*12</f>
        <v/>
      </c>
    </row>
    <row r="47">
      <c r="A47" s="33" t="inlineStr">
        <is>
          <t xml:space="preserve">            Regional Manager Payroll Tax Allocation</t>
        </is>
      </c>
      <c r="B47" s="61" t="n">
        <v>1</v>
      </c>
      <c r="C47" s="39" t="n"/>
      <c r="D47" s="58">
        <f>IF($B47="",0,$B47*D$2)</f>
        <v/>
      </c>
      <c r="E47" s="58">
        <f>IF($B47="",0,$B47*E$2)</f>
        <v/>
      </c>
      <c r="F47" s="58">
        <f>IF($B47="",0,$B47*F$2)</f>
        <v/>
      </c>
      <c r="G47" s="58">
        <f>IF($B47="",0,$B47*G$2)</f>
        <v/>
      </c>
      <c r="H47" s="58">
        <f>IF($B47="",0,$B47*H$2)</f>
        <v/>
      </c>
      <c r="I47" s="58">
        <f>IF($B47="",0,$B47*I$2)</f>
        <v/>
      </c>
      <c r="J47" s="58">
        <f>IF($B47="",0,$B47*J$2)</f>
        <v/>
      </c>
      <c r="K47" s="58">
        <f>IF($B47="",0,$B47*K$2)</f>
        <v/>
      </c>
      <c r="L47" s="58">
        <f>SUM(D47:K47)</f>
        <v/>
      </c>
      <c r="M47" s="58">
        <f>K47*12</f>
        <v/>
      </c>
    </row>
    <row r="48">
      <c r="A48" s="33" t="inlineStr">
        <is>
          <t xml:space="preserve">            Cash Pick Up Payroll Taxes</t>
        </is>
      </c>
      <c r="B48" s="61" t="n">
        <v>1</v>
      </c>
      <c r="C48" s="39" t="n"/>
      <c r="D48" s="58">
        <f>IF($B48="",0,$B48*D$2)</f>
        <v/>
      </c>
      <c r="E48" s="58">
        <f>IF($B48="",0,$B48*E$2)</f>
        <v/>
      </c>
      <c r="F48" s="58">
        <f>IF($B48="",0,$B48*F$2)</f>
        <v/>
      </c>
      <c r="G48" s="58">
        <f>IF($B48="",0,$B48*G$2)</f>
        <v/>
      </c>
      <c r="H48" s="58">
        <f>IF($B48="",0,$B48*H$2)</f>
        <v/>
      </c>
      <c r="I48" s="58">
        <f>IF($B48="",0,$B48*I$2)</f>
        <v/>
      </c>
      <c r="J48" s="58">
        <f>IF($B48="",0,$B48*J$2)</f>
        <v/>
      </c>
      <c r="K48" s="58">
        <f>IF($B48="",0,$B48*K$2)</f>
        <v/>
      </c>
      <c r="L48" s="58">
        <f>SUM(D48:K48)</f>
        <v/>
      </c>
      <c r="M48" s="58">
        <f>K48*12</f>
        <v/>
      </c>
    </row>
    <row r="49" ht="17" customHeight="1" thickBot="1">
      <c r="A49" s="33" t="inlineStr">
        <is>
          <t xml:space="preserve">            Property Maintenance Payroll Tax</t>
        </is>
      </c>
      <c r="B49" s="63" t="n">
        <v>3</v>
      </c>
      <c r="C49" s="39" t="n"/>
      <c r="D49" s="58">
        <f>IF($B49="",0,$B49*D$2)</f>
        <v/>
      </c>
      <c r="E49" s="58">
        <f>IF($B49="",0,$B49*E$2)</f>
        <v/>
      </c>
      <c r="F49" s="58">
        <f>IF($B49="",0,$B49*F$2)</f>
        <v/>
      </c>
      <c r="G49" s="58">
        <f>IF($B49="",0,$B49*G$2)</f>
        <v/>
      </c>
      <c r="H49" s="58">
        <f>IF($B49="",0,$B49*H$2)</f>
        <v/>
      </c>
      <c r="I49" s="58">
        <f>IF($B49="",0,$B49*I$2)</f>
        <v/>
      </c>
      <c r="J49" s="58">
        <f>IF($B49="",0,$B49*J$2)</f>
        <v/>
      </c>
      <c r="K49" s="58">
        <f>IF($B49="",0,$B49*K$2)</f>
        <v/>
      </c>
      <c r="L49" s="58">
        <f>SUM(D49:K49)</f>
        <v/>
      </c>
      <c r="M49" s="58">
        <f>K49*12</f>
        <v/>
      </c>
    </row>
    <row r="50">
      <c r="A50" s="32" t="inlineStr">
        <is>
          <t xml:space="preserve">        Total Payroll and Salary Expense</t>
        </is>
      </c>
      <c r="B50" s="59">
        <f>SUM(B42:B49)</f>
        <v/>
      </c>
      <c r="C50" s="38" t="n"/>
      <c r="D50" s="58">
        <f>SUM(D42:D49)</f>
        <v/>
      </c>
      <c r="E50" s="58">
        <f>SUM(E42:E49)</f>
        <v/>
      </c>
      <c r="F50" s="58">
        <f>SUM(F42:F49)</f>
        <v/>
      </c>
      <c r="G50" s="58">
        <f>SUM(G42:G49)</f>
        <v/>
      </c>
      <c r="H50" s="58">
        <f>SUM(H42:H49)</f>
        <v/>
      </c>
      <c r="I50" s="58">
        <f>SUM(I42:I49)</f>
        <v/>
      </c>
      <c r="J50" s="58">
        <f>SUM(J42:J49)</f>
        <v/>
      </c>
      <c r="K50" s="58">
        <f>SUM(K42:K49)</f>
        <v/>
      </c>
      <c r="L50" s="58">
        <f>SUM(D50:K50)</f>
        <v/>
      </c>
      <c r="M50" s="58">
        <f>K50*12</f>
        <v/>
      </c>
    </row>
    <row r="51">
      <c r="A51" s="32" t="inlineStr">
        <is>
          <t xml:space="preserve">        REPAIRS</t>
        </is>
      </c>
      <c r="B51" s="38" t="n"/>
      <c r="C51" s="38" t="n"/>
      <c r="D51" s="82" t="n"/>
      <c r="E51" s="83" t="n"/>
      <c r="F51" s="83" t="n"/>
      <c r="G51" s="79" t="n"/>
      <c r="H51" s="79" t="n"/>
      <c r="I51" s="79" t="n"/>
      <c r="J51" s="79" t="n"/>
      <c r="K51" s="79" t="n"/>
      <c r="L51" s="79" t="n"/>
      <c r="M51" s="79" t="n"/>
    </row>
    <row r="52">
      <c r="A52" s="33" t="inlineStr">
        <is>
          <t xml:space="preserve">            Painting</t>
        </is>
      </c>
      <c r="B52" s="61" t="n">
        <v>5</v>
      </c>
      <c r="C52" s="39" t="n"/>
      <c r="D52" s="58">
        <f>IF($B52="",0,$B52*D$2)</f>
        <v/>
      </c>
      <c r="E52" s="58">
        <f>IF($B52="",0,$B52*E$2)</f>
        <v/>
      </c>
      <c r="F52" s="58">
        <f>IF($B52="",0,$B52*F$2)</f>
        <v/>
      </c>
      <c r="G52" s="58">
        <f>IF($B52="",0,$B52*G$2)</f>
        <v/>
      </c>
      <c r="H52" s="58">
        <f>IF($B52="",0,$B52*H$2)</f>
        <v/>
      </c>
      <c r="I52" s="58">
        <f>IF($B52="",0,$B52*I$2)</f>
        <v/>
      </c>
      <c r="J52" s="58">
        <f>IF($B52="",0,$B52*J$2)</f>
        <v/>
      </c>
      <c r="K52" s="58">
        <f>IF($B52="",0,$B52*K$2)</f>
        <v/>
      </c>
      <c r="L52" s="58">
        <f>SUM(D52:K52)</f>
        <v/>
      </c>
      <c r="M52" s="58">
        <f>K52*12</f>
        <v/>
      </c>
    </row>
    <row r="53">
      <c r="A53" s="33" t="inlineStr">
        <is>
          <t xml:space="preserve">            Plumbing</t>
        </is>
      </c>
      <c r="B53" s="61" t="n">
        <v>10</v>
      </c>
      <c r="C53" s="39" t="n"/>
      <c r="D53" s="58">
        <f>IF($B53="",0,$B53*D$2)</f>
        <v/>
      </c>
      <c r="E53" s="58">
        <f>IF($B53="",0,$B53*E$2)</f>
        <v/>
      </c>
      <c r="F53" s="58">
        <f>IF($B53="",0,$B53*F$2)</f>
        <v/>
      </c>
      <c r="G53" s="58">
        <f>IF($B53="",0,$B53*G$2)</f>
        <v/>
      </c>
      <c r="H53" s="58">
        <f>IF($B53="",0,$B53*H$2)</f>
        <v/>
      </c>
      <c r="I53" s="58">
        <f>IF($B53="",0,$B53*I$2)</f>
        <v/>
      </c>
      <c r="J53" s="58">
        <f>IF($B53="",0,$B53*J$2)</f>
        <v/>
      </c>
      <c r="K53" s="58">
        <f>IF($B53="",0,$B53*K$2)</f>
        <v/>
      </c>
      <c r="L53" s="58">
        <f>SUM(D53:K53)</f>
        <v/>
      </c>
      <c r="M53" s="58">
        <f>K53*12</f>
        <v/>
      </c>
    </row>
    <row r="54">
      <c r="A54" s="33" t="inlineStr">
        <is>
          <t xml:space="preserve">            Roof Repair</t>
        </is>
      </c>
      <c r="B54" s="61" t="n">
        <v>5</v>
      </c>
      <c r="C54" s="39" t="n"/>
      <c r="D54" s="58">
        <f>IF($B54="",0,$B54*D$2)</f>
        <v/>
      </c>
      <c r="E54" s="58">
        <f>IF($B54="",0,$B54*E$2)</f>
        <v/>
      </c>
      <c r="F54" s="58">
        <f>IF($B54="",0,$B54*F$2)</f>
        <v/>
      </c>
      <c r="G54" s="58">
        <f>IF($B54="",0,$B54*G$2)</f>
        <v/>
      </c>
      <c r="H54" s="58">
        <f>IF($B54="",0,$B54*H$2)</f>
        <v/>
      </c>
      <c r="I54" s="58">
        <f>IF($B54="",0,$B54*I$2)</f>
        <v/>
      </c>
      <c r="J54" s="58">
        <f>IF($B54="",0,$B54*J$2)</f>
        <v/>
      </c>
      <c r="K54" s="58">
        <f>IF($B54="",0,$B54*K$2)</f>
        <v/>
      </c>
      <c r="L54" s="58">
        <f>SUM(D54:K54)</f>
        <v/>
      </c>
      <c r="M54" s="58">
        <f>K54*12</f>
        <v/>
      </c>
    </row>
    <row r="55">
      <c r="A55" s="33" t="inlineStr">
        <is>
          <t xml:space="preserve">            Repairs - Other</t>
        </is>
      </c>
      <c r="B55" s="61" t="n">
        <v>10</v>
      </c>
      <c r="C55" s="39" t="n"/>
      <c r="D55" s="58">
        <f>IF($B55="",0,$B55*D$2)</f>
        <v/>
      </c>
      <c r="E55" s="58">
        <f>IF($B55="",0,$B55*E$2)</f>
        <v/>
      </c>
      <c r="F55" s="58">
        <f>IF($B55="",0,$B55*F$2)</f>
        <v/>
      </c>
      <c r="G55" s="58">
        <f>IF($B55="",0,$B55*G$2)</f>
        <v/>
      </c>
      <c r="H55" s="58">
        <f>IF($B55="",0,$B55*H$2)</f>
        <v/>
      </c>
      <c r="I55" s="58">
        <f>IF($B55="",0,$B55*I$2)</f>
        <v/>
      </c>
      <c r="J55" s="58">
        <f>IF($B55="",0,$B55*J$2)</f>
        <v/>
      </c>
      <c r="K55" s="58">
        <f>IF($B55="",0,$B55*K$2)</f>
        <v/>
      </c>
      <c r="L55" s="58">
        <f>SUM(D55:K55)</f>
        <v/>
      </c>
      <c r="M55" s="58">
        <f>K55*12</f>
        <v/>
      </c>
    </row>
    <row r="56" ht="17" customHeight="1" thickBot="1">
      <c r="A56" s="33" t="inlineStr">
        <is>
          <t xml:space="preserve">            Pest Control</t>
        </is>
      </c>
      <c r="B56" s="63" t="n">
        <v>5</v>
      </c>
      <c r="C56" s="39" t="n"/>
      <c r="D56" s="58">
        <f>IF($B56="",0,$B56*D$2)</f>
        <v/>
      </c>
      <c r="E56" s="58">
        <f>IF($B56="",0,$B56*E$2)</f>
        <v/>
      </c>
      <c r="F56" s="58">
        <f>IF($B56="",0,$B56*F$2)</f>
        <v/>
      </c>
      <c r="G56" s="58">
        <f>IF($B56="",0,$B56*G$2)</f>
        <v/>
      </c>
      <c r="H56" s="58">
        <f>IF($B56="",0,$B56*H$2)</f>
        <v/>
      </c>
      <c r="I56" s="58">
        <f>IF($B56="",0,$B56*I$2)</f>
        <v/>
      </c>
      <c r="J56" s="58">
        <f>IF($B56="",0,$B56*J$2)</f>
        <v/>
      </c>
      <c r="K56" s="58">
        <f>IF($B56="",0,$B56*K$2)</f>
        <v/>
      </c>
      <c r="L56" s="58">
        <f>SUM(D56:K56)</f>
        <v/>
      </c>
      <c r="M56" s="58">
        <f>K56*12</f>
        <v/>
      </c>
    </row>
    <row r="57">
      <c r="A57" s="32" t="inlineStr">
        <is>
          <t xml:space="preserve">        Total REPAIRS</t>
        </is>
      </c>
      <c r="B57" s="62">
        <f>SUM(B52:B56)</f>
        <v/>
      </c>
      <c r="C57" s="38" t="n"/>
      <c r="D57" s="58">
        <f>SUM(D52:D56)</f>
        <v/>
      </c>
      <c r="E57" s="58">
        <f>SUM(E52:E56)</f>
        <v/>
      </c>
      <c r="F57" s="58">
        <f>SUM(F52:F56)</f>
        <v/>
      </c>
      <c r="G57" s="58">
        <f>SUM(G52:G56)</f>
        <v/>
      </c>
      <c r="H57" s="58">
        <f>SUM(H52:H56)</f>
        <v/>
      </c>
      <c r="I57" s="58">
        <f>SUM(I52:I56)</f>
        <v/>
      </c>
      <c r="J57" s="58">
        <f>SUM(J52:J56)</f>
        <v/>
      </c>
      <c r="K57" s="58">
        <f>SUM(K52:K56)</f>
        <v/>
      </c>
      <c r="L57" s="58">
        <f>SUM(D57:K57)</f>
        <v/>
      </c>
      <c r="M57" s="58">
        <f>K57*12</f>
        <v/>
      </c>
    </row>
    <row r="58">
      <c r="A58" s="32" t="inlineStr">
        <is>
          <t xml:space="preserve">        Supplies</t>
        </is>
      </c>
      <c r="B58" s="38" t="n"/>
      <c r="C58" s="38" t="n"/>
      <c r="D58" s="82" t="n"/>
      <c r="E58" s="83" t="n"/>
      <c r="F58" s="84" t="n"/>
      <c r="G58" s="79" t="n"/>
      <c r="H58" s="79" t="n"/>
      <c r="I58" s="79" t="n"/>
      <c r="J58" s="79" t="n"/>
      <c r="K58" s="79" t="n"/>
      <c r="L58" s="79" t="n"/>
      <c r="M58" s="79" t="n"/>
    </row>
    <row r="59">
      <c r="A59" s="33" t="inlineStr">
        <is>
          <t xml:space="preserve">            Office Supples</t>
        </is>
      </c>
      <c r="B59" s="61" t="n">
        <v>5</v>
      </c>
      <c r="C59" s="39" t="n"/>
      <c r="D59" s="58">
        <f>IF($B59="",0,$B59*D$2)</f>
        <v/>
      </c>
      <c r="E59" s="58">
        <f>IF($B59="",0,$B59*E$2)</f>
        <v/>
      </c>
      <c r="F59" s="58">
        <f>IF($B59="",0,$B59*F$2)</f>
        <v/>
      </c>
      <c r="G59" s="58">
        <f>IF($B59="",0,$B59*G$2)</f>
        <v/>
      </c>
      <c r="H59" s="58">
        <f>IF($B59="",0,$B59*H$2)</f>
        <v/>
      </c>
      <c r="I59" s="58">
        <f>IF($B59="",0,$B59*I$2)</f>
        <v/>
      </c>
      <c r="J59" s="58">
        <f>IF($B59="",0,$B59*J$2)</f>
        <v/>
      </c>
      <c r="K59" s="58">
        <f>IF($B59="",0,$B59*K$2)</f>
        <v/>
      </c>
      <c r="L59" s="58">
        <f>SUM(D59:K59)</f>
        <v/>
      </c>
      <c r="M59" s="58">
        <f>K59*12</f>
        <v/>
      </c>
    </row>
    <row r="60" ht="17" customHeight="1" thickBot="1">
      <c r="A60" s="33" t="inlineStr">
        <is>
          <t xml:space="preserve">            AMEX Supplies</t>
        </is>
      </c>
      <c r="B60" s="63" t="n">
        <v>15</v>
      </c>
      <c r="C60" s="39" t="n"/>
      <c r="D60" s="58">
        <f>IF($B60="",0,$B60*D$2)</f>
        <v/>
      </c>
      <c r="E60" s="58">
        <f>IF($B60="",0,$B60*E$2)</f>
        <v/>
      </c>
      <c r="F60" s="58">
        <f>IF($B60="",0,$B60*F$2)</f>
        <v/>
      </c>
      <c r="G60" s="58">
        <f>IF($B60="",0,$B60*G$2)</f>
        <v/>
      </c>
      <c r="H60" s="58">
        <f>IF($B60="",0,$B60*H$2)</f>
        <v/>
      </c>
      <c r="I60" s="58">
        <f>IF($B60="",0,$B60*I$2)</f>
        <v/>
      </c>
      <c r="J60" s="58">
        <f>IF($B60="",0,$B60*J$2)</f>
        <v/>
      </c>
      <c r="K60" s="58">
        <f>IF($B60="",0,$B60*K$2)</f>
        <v/>
      </c>
      <c r="L60" s="58">
        <f>SUM(D60:K60)</f>
        <v/>
      </c>
      <c r="M60" s="58">
        <f>K60*12</f>
        <v/>
      </c>
    </row>
    <row r="61">
      <c r="A61" s="32" t="inlineStr">
        <is>
          <t xml:space="preserve">        Total Supplies</t>
        </is>
      </c>
      <c r="B61" s="62">
        <f>SUM(B59:B60)</f>
        <v/>
      </c>
      <c r="C61" s="38" t="n"/>
      <c r="D61" s="58">
        <f>SUM(D59:D60)</f>
        <v/>
      </c>
      <c r="E61" s="58">
        <f>SUM(E59:E60)</f>
        <v/>
      </c>
      <c r="F61" s="58">
        <f>SUM(F59:F60)</f>
        <v/>
      </c>
      <c r="G61" s="58">
        <f>SUM(G59:G60)</f>
        <v/>
      </c>
      <c r="H61" s="58">
        <f>SUM(H59:H60)</f>
        <v/>
      </c>
      <c r="I61" s="58">
        <f>SUM(I59:I60)</f>
        <v/>
      </c>
      <c r="J61" s="58">
        <f>SUM(J59:J60)</f>
        <v/>
      </c>
      <c r="K61" s="58">
        <f>SUM(K59:K60)</f>
        <v/>
      </c>
      <c r="L61" s="58">
        <f>SUM(D61:K61)</f>
        <v/>
      </c>
      <c r="M61" s="58">
        <f>K61*12</f>
        <v/>
      </c>
    </row>
    <row r="62">
      <c r="A62" s="32" t="inlineStr">
        <is>
          <t xml:space="preserve">        TAXES</t>
        </is>
      </c>
      <c r="B62" s="61" t="n"/>
      <c r="C62" s="38" t="n"/>
      <c r="D62" s="82" t="n"/>
      <c r="E62" s="83" t="n"/>
      <c r="F62" s="84" t="n"/>
      <c r="G62" s="79" t="n"/>
      <c r="H62" s="79" t="n"/>
      <c r="I62" s="79" t="n"/>
      <c r="J62" s="79" t="n"/>
      <c r="K62" s="79" t="n"/>
      <c r="L62" s="79" t="n"/>
      <c r="M62" s="79" t="n"/>
    </row>
    <row r="63">
      <c r="A63" s="33" t="inlineStr">
        <is>
          <t xml:space="preserve">            Property Tax</t>
        </is>
      </c>
      <c r="B63" s="61" t="n">
        <v>15</v>
      </c>
      <c r="C63" s="39" t="n"/>
      <c r="D63" s="58">
        <f>IF($B63="",0,$B63*D$2)</f>
        <v/>
      </c>
      <c r="E63" s="58">
        <f>IF($B63="",0,$B63*E$2)</f>
        <v/>
      </c>
      <c r="F63" s="58">
        <f>IF($B63="",0,$B63*F$2)</f>
        <v/>
      </c>
      <c r="G63" s="58">
        <f>IF($B63="",0,$B63*G$2)</f>
        <v/>
      </c>
      <c r="H63" s="58">
        <f>IF($B63="",0,$B63*H$2)</f>
        <v/>
      </c>
      <c r="I63" s="58">
        <f>IF($B63="",0,$B63*I$2)</f>
        <v/>
      </c>
      <c r="J63" s="58">
        <f>IF($B63="",0,$B63*J$2)</f>
        <v/>
      </c>
      <c r="K63" s="58">
        <f>IF($B63="",0,$B63*K$2)</f>
        <v/>
      </c>
      <c r="L63" s="58">
        <f>SUM(D63:K63)</f>
        <v/>
      </c>
      <c r="M63" s="58">
        <f>K63*12</f>
        <v/>
      </c>
    </row>
    <row r="64">
      <c r="A64" s="33" t="inlineStr">
        <is>
          <t xml:space="preserve">            License and Permits</t>
        </is>
      </c>
      <c r="B64" s="61" t="n">
        <v>0</v>
      </c>
      <c r="C64" s="39" t="n"/>
      <c r="D64" s="58">
        <f>IF($B64="",0,$B64*D$2)</f>
        <v/>
      </c>
      <c r="E64" s="58">
        <f>IF($B64="",0,$B64*E$2)</f>
        <v/>
      </c>
      <c r="F64" s="58">
        <f>IF($B64="",0,$B64*F$2)</f>
        <v/>
      </c>
      <c r="G64" s="58">
        <f>IF($B64="",0,$B64*G$2)</f>
        <v/>
      </c>
      <c r="H64" s="58">
        <f>IF($B64="",0,$B64*H$2)</f>
        <v/>
      </c>
      <c r="I64" s="58">
        <f>IF($B64="",0,$B64*I$2)</f>
        <v/>
      </c>
      <c r="J64" s="58">
        <f>IF($B64="",0,$B64*J$2)</f>
        <v/>
      </c>
      <c r="K64" s="58">
        <f>IF($B64="",0,$B64*K$2)</f>
        <v/>
      </c>
      <c r="L64" s="58">
        <f>SUM(D64:K64)</f>
        <v/>
      </c>
      <c r="M64" s="58">
        <f>K64*12</f>
        <v/>
      </c>
    </row>
    <row r="65" ht="17" customHeight="1" thickBot="1">
      <c r="A65" s="33" t="inlineStr">
        <is>
          <t xml:space="preserve">            Sales Tax</t>
        </is>
      </c>
      <c r="B65" s="63" t="n">
        <v>30</v>
      </c>
      <c r="C65" s="39" t="n"/>
      <c r="D65" s="58">
        <f>IF($B65="",0,$B65*D$2)</f>
        <v/>
      </c>
      <c r="E65" s="58">
        <f>IF($B65="",0,$B65*E$2)</f>
        <v/>
      </c>
      <c r="F65" s="58">
        <f>IF($B65="",0,$B65*F$2)</f>
        <v/>
      </c>
      <c r="G65" s="58">
        <f>IF($B65="",0,$B65*G$2)</f>
        <v/>
      </c>
      <c r="H65" s="58">
        <f>IF($B65="",0,$B65*H$2)</f>
        <v/>
      </c>
      <c r="I65" s="58">
        <f>IF($B65="",0,$B65*I$2)</f>
        <v/>
      </c>
      <c r="J65" s="58">
        <f>IF($B65="",0,$B65*J$2)</f>
        <v/>
      </c>
      <c r="K65" s="58">
        <f>IF($B65="",0,$B65*K$2)</f>
        <v/>
      </c>
      <c r="L65" s="58">
        <f>SUM(D65:K65)</f>
        <v/>
      </c>
      <c r="M65" s="58">
        <f>K65*12</f>
        <v/>
      </c>
    </row>
    <row r="66">
      <c r="A66" s="32" t="inlineStr">
        <is>
          <t xml:space="preserve">        Total TAXES</t>
        </is>
      </c>
      <c r="B66" s="62">
        <f>SUM(B63:B65)</f>
        <v/>
      </c>
      <c r="C66" s="38" t="n"/>
      <c r="D66" s="58">
        <f>SUM(D63:D65)</f>
        <v/>
      </c>
      <c r="E66" s="58">
        <f>SUM(E63:E65)</f>
        <v/>
      </c>
      <c r="F66" s="58">
        <f>SUM(F63:F65)</f>
        <v/>
      </c>
      <c r="G66" s="58">
        <f>SUM(G63:G65)</f>
        <v/>
      </c>
      <c r="H66" s="58">
        <f>SUM(H63:H65)</f>
        <v/>
      </c>
      <c r="I66" s="58">
        <f>SUM(I63:I65)</f>
        <v/>
      </c>
      <c r="J66" s="58">
        <f>SUM(J63:J65)</f>
        <v/>
      </c>
      <c r="K66" s="58">
        <f>SUM(K63:K65)</f>
        <v/>
      </c>
      <c r="L66" s="58">
        <f>SUM(D66:K66)</f>
        <v/>
      </c>
      <c r="M66" s="58">
        <f>K66*12</f>
        <v/>
      </c>
    </row>
    <row r="67">
      <c r="A67" s="32" t="inlineStr">
        <is>
          <t xml:space="preserve">        UTILITIES</t>
        </is>
      </c>
      <c r="B67" s="61" t="n"/>
      <c r="C67" s="38" t="n"/>
      <c r="D67" s="82" t="n"/>
      <c r="E67" s="83" t="n"/>
      <c r="F67" s="84" t="n"/>
      <c r="G67" s="79" t="n"/>
      <c r="H67" s="79" t="n"/>
      <c r="I67" s="79" t="n"/>
      <c r="J67" s="79" t="n"/>
      <c r="K67" s="79" t="n"/>
      <c r="L67" s="79" t="n"/>
      <c r="M67" s="79" t="n"/>
    </row>
    <row r="68">
      <c r="A68" s="33" t="inlineStr">
        <is>
          <t xml:space="preserve">            Electricity</t>
        </is>
      </c>
      <c r="B68" s="61" t="n">
        <v>52</v>
      </c>
      <c r="C68" s="39" t="n"/>
      <c r="D68" s="58">
        <f>IF($B68="",0,$B68*D$2)</f>
        <v/>
      </c>
      <c r="E68" s="58">
        <f>IF($B68="",0,$B68*E$2)</f>
        <v/>
      </c>
      <c r="F68" s="58">
        <f>IF($B68="",0,$B68*F$2)</f>
        <v/>
      </c>
      <c r="G68" s="58">
        <f>IF($B68="",0,$B68*G$2)</f>
        <v/>
      </c>
      <c r="H68" s="58">
        <f>IF($B68="",0,$B68*H$2)</f>
        <v/>
      </c>
      <c r="I68" s="58">
        <f>IF($B68="",0,$B68*I$2)</f>
        <v/>
      </c>
      <c r="J68" s="58">
        <f>IF($B68="",0,$B68*J$2)</f>
        <v/>
      </c>
      <c r="K68" s="58">
        <f>IF($B68="",0,$B68*K$2)</f>
        <v/>
      </c>
      <c r="L68" s="58">
        <f>SUM(D68:K68)</f>
        <v/>
      </c>
      <c r="M68" s="58">
        <f>K68*12</f>
        <v/>
      </c>
    </row>
    <row r="69">
      <c r="A69" s="33" t="inlineStr">
        <is>
          <t xml:space="preserve">            Gas</t>
        </is>
      </c>
      <c r="B69" s="61" t="n">
        <v>10</v>
      </c>
      <c r="C69" s="39" t="n"/>
      <c r="D69" s="58">
        <f>IF($B69="",0,$B69*D$2)</f>
        <v/>
      </c>
      <c r="E69" s="58">
        <f>IF($B69="",0,$B69*E$2)</f>
        <v/>
      </c>
      <c r="F69" s="58">
        <f>IF($B69="",0,$B69*F$2)</f>
        <v/>
      </c>
      <c r="G69" s="58">
        <f>IF($B69="",0,$B69*G$2)</f>
        <v/>
      </c>
      <c r="H69" s="58">
        <f>IF($B69="",0,$B69*H$2)</f>
        <v/>
      </c>
      <c r="I69" s="58">
        <f>IF($B69="",0,$B69*I$2)</f>
        <v/>
      </c>
      <c r="J69" s="58">
        <f>IF($B69="",0,$B69*J$2)</f>
        <v/>
      </c>
      <c r="K69" s="58">
        <f>IF($B69="",0,$B69*K$2)</f>
        <v/>
      </c>
      <c r="L69" s="58">
        <f>SUM(D69:K69)</f>
        <v/>
      </c>
      <c r="M69" s="58">
        <f>K69*12</f>
        <v/>
      </c>
    </row>
    <row r="70">
      <c r="A70" s="33" t="inlineStr">
        <is>
          <t xml:space="preserve">            Water</t>
        </is>
      </c>
      <c r="B70" s="61" t="n">
        <v>56</v>
      </c>
      <c r="C70" s="39" t="n"/>
      <c r="D70" s="58">
        <f>IF($B70="",0,$B70*D$2)</f>
        <v/>
      </c>
      <c r="E70" s="58">
        <f>IF($B70="",0,$B70*E$2)</f>
        <v/>
      </c>
      <c r="F70" s="58">
        <f>IF($B70="",0,$B70*F$2)</f>
        <v/>
      </c>
      <c r="G70" s="58">
        <f>IF($B70="",0,$B70*G$2)</f>
        <v/>
      </c>
      <c r="H70" s="58">
        <f>IF($B70="",0,$B70*H$2)</f>
        <v/>
      </c>
      <c r="I70" s="58">
        <f>IF($B70="",0,$B70*I$2)</f>
        <v/>
      </c>
      <c r="J70" s="58">
        <f>IF($B70="",0,$B70*J$2)</f>
        <v/>
      </c>
      <c r="K70" s="58">
        <f>IF($B70="",0,$B70*K$2)</f>
        <v/>
      </c>
      <c r="L70" s="58">
        <f>SUM(D70:K70)</f>
        <v/>
      </c>
      <c r="M70" s="58">
        <f>K70*12</f>
        <v/>
      </c>
    </row>
    <row r="71">
      <c r="A71" s="33" t="inlineStr">
        <is>
          <t xml:space="preserve">            Garbage and Recycling</t>
        </is>
      </c>
      <c r="B71" s="61" t="n">
        <v>5</v>
      </c>
      <c r="C71" s="39" t="n"/>
      <c r="D71" s="58">
        <f>IF($B71="",0,$B71*D$2)</f>
        <v/>
      </c>
      <c r="E71" s="58">
        <f>IF($B71="",0,$B71*E$2)</f>
        <v/>
      </c>
      <c r="F71" s="58">
        <f>IF($B71="",0,$B71*F$2)</f>
        <v/>
      </c>
      <c r="G71" s="58">
        <f>IF($B71="",0,$B71*G$2)</f>
        <v/>
      </c>
      <c r="H71" s="58">
        <f>IF($B71="",0,$B71*H$2)</f>
        <v/>
      </c>
      <c r="I71" s="58">
        <f>IF($B71="",0,$B71*I$2)</f>
        <v/>
      </c>
      <c r="J71" s="58">
        <f>IF($B71="",0,$B71*J$2)</f>
        <v/>
      </c>
      <c r="K71" s="58">
        <f>IF($B71="",0,$B71*K$2)</f>
        <v/>
      </c>
      <c r="L71" s="58">
        <f>SUM(D71:K71)</f>
        <v/>
      </c>
      <c r="M71" s="58">
        <f>K71*12</f>
        <v/>
      </c>
    </row>
    <row r="72">
      <c r="A72" s="33" t="inlineStr">
        <is>
          <t xml:space="preserve">            Cell Phone</t>
        </is>
      </c>
      <c r="B72" s="61" t="n">
        <v>2</v>
      </c>
      <c r="C72" s="39" t="n"/>
      <c r="D72" s="58">
        <f>IF($B72="",0,$B72*D$2)</f>
        <v/>
      </c>
      <c r="E72" s="58">
        <f>IF($B72="",0,$B72*E$2)</f>
        <v/>
      </c>
      <c r="F72" s="58">
        <f>IF($B72="",0,$B72*F$2)</f>
        <v/>
      </c>
      <c r="G72" s="58">
        <f>IF($B72="",0,$B72*G$2)</f>
        <v/>
      </c>
      <c r="H72" s="58">
        <f>IF($B72="",0,$B72*H$2)</f>
        <v/>
      </c>
      <c r="I72" s="58">
        <f>IF($B72="",0,$B72*I$2)</f>
        <v/>
      </c>
      <c r="J72" s="58">
        <f>IF($B72="",0,$B72*J$2)</f>
        <v/>
      </c>
      <c r="K72" s="58">
        <f>IF($B72="",0,$B72*K$2)</f>
        <v/>
      </c>
      <c r="L72" s="58">
        <f>SUM(D72:K72)</f>
        <v/>
      </c>
      <c r="M72" s="58">
        <f>K72*12</f>
        <v/>
      </c>
    </row>
    <row r="73" ht="17" customHeight="1" thickBot="1">
      <c r="A73" s="33" t="inlineStr">
        <is>
          <t xml:space="preserve">            Cable/Internet</t>
        </is>
      </c>
      <c r="B73" s="63" t="n">
        <v>25</v>
      </c>
      <c r="C73" s="39" t="n"/>
      <c r="D73" s="58">
        <f>IF($B73="",0,$B73*D$2)</f>
        <v/>
      </c>
      <c r="E73" s="58">
        <f>IF($B73="",0,$B73*E$2)</f>
        <v/>
      </c>
      <c r="F73" s="58">
        <f>IF($B73="",0,$B73*F$2)</f>
        <v/>
      </c>
      <c r="G73" s="58">
        <f>IF($B73="",0,$B73*G$2)</f>
        <v/>
      </c>
      <c r="H73" s="58">
        <f>IF($B73="",0,$B73*H$2)</f>
        <v/>
      </c>
      <c r="I73" s="58">
        <f>IF($B73="",0,$B73*I$2)</f>
        <v/>
      </c>
      <c r="J73" s="58">
        <f>IF($B73="",0,$B73*J$2)</f>
        <v/>
      </c>
      <c r="K73" s="58">
        <f>IF($B73="",0,$B73*K$2)</f>
        <v/>
      </c>
      <c r="L73" s="58">
        <f>SUM(D73:K73)</f>
        <v/>
      </c>
      <c r="M73" s="58">
        <f>K73*12</f>
        <v/>
      </c>
    </row>
    <row r="74">
      <c r="A74" s="32" t="inlineStr">
        <is>
          <t xml:space="preserve">        Total UTILITIES</t>
        </is>
      </c>
      <c r="B74" s="62">
        <f>SUM(B68:B73)</f>
        <v/>
      </c>
      <c r="C74" s="38" t="n"/>
      <c r="D74" s="58">
        <f>SUM(D68:D73)</f>
        <v/>
      </c>
      <c r="E74" s="58">
        <f>SUM(E68:E73)</f>
        <v/>
      </c>
      <c r="F74" s="58">
        <f>SUM(F68:F73)</f>
        <v/>
      </c>
      <c r="G74" s="58">
        <f>SUM(G68:G73)</f>
        <v/>
      </c>
      <c r="H74" s="58">
        <f>SUM(H68:H73)</f>
        <v/>
      </c>
      <c r="I74" s="58">
        <f>SUM(I68:I73)</f>
        <v/>
      </c>
      <c r="J74" s="58">
        <f>SUM(J68:J73)</f>
        <v/>
      </c>
      <c r="K74" s="58">
        <f>SUM(K68:K73)</f>
        <v/>
      </c>
      <c r="L74" s="58">
        <f>SUM(D74:K74)</f>
        <v/>
      </c>
      <c r="M74" s="58">
        <f>K74*12</f>
        <v/>
      </c>
    </row>
    <row r="75">
      <c r="A75" s="32" t="inlineStr">
        <is>
          <t xml:space="preserve">        OTHER</t>
        </is>
      </c>
      <c r="B75" s="61" t="n"/>
      <c r="C75" s="38" t="n"/>
      <c r="D75" s="82" t="n"/>
      <c r="E75" s="83" t="n"/>
      <c r="F75" s="84" t="n"/>
      <c r="G75" s="79" t="n"/>
      <c r="H75" s="79" t="n"/>
      <c r="I75" s="79" t="n"/>
      <c r="J75" s="79" t="n"/>
      <c r="K75" s="79" t="n"/>
      <c r="L75" s="79" t="n"/>
      <c r="M75" s="79" t="n"/>
    </row>
    <row r="76">
      <c r="A76" s="33" t="inlineStr">
        <is>
          <t xml:space="preserve">            Security Service</t>
        </is>
      </c>
      <c r="B76" s="61" t="n">
        <v>4</v>
      </c>
      <c r="C76" s="39" t="n"/>
      <c r="D76" s="58">
        <f>IF($B76="",0,$B76*D$2)</f>
        <v/>
      </c>
      <c r="E76" s="58">
        <f>IF($B76="",0,$B76*E$2)</f>
        <v/>
      </c>
      <c r="F76" s="58">
        <f>IF($B76="",0,$B76*F$2)</f>
        <v/>
      </c>
      <c r="G76" s="58">
        <f>IF($B76="",0,$B76*G$2)</f>
        <v/>
      </c>
      <c r="H76" s="58">
        <f>IF($B76="",0,$B76*H$2)</f>
        <v/>
      </c>
      <c r="I76" s="58">
        <f>IF($B76="",0,$B76*I$2)</f>
        <v/>
      </c>
      <c r="J76" s="58">
        <f>IF($B76="",0,$B76*J$2)</f>
        <v/>
      </c>
      <c r="K76" s="58">
        <f>IF($B76="",0,$B76*K$2)</f>
        <v/>
      </c>
      <c r="L76" s="58">
        <f>SUM(D76:K76)</f>
        <v/>
      </c>
      <c r="M76" s="58">
        <f>K76*12</f>
        <v/>
      </c>
    </row>
    <row r="77" ht="17" customHeight="1" thickBot="1">
      <c r="A77" s="33" t="inlineStr">
        <is>
          <t xml:space="preserve">            Credit Card Fees</t>
        </is>
      </c>
      <c r="B77" s="63" t="n">
        <v>13</v>
      </c>
      <c r="C77" s="39" t="n"/>
      <c r="D77" s="58">
        <f>IF($B77="",0,$B77*D$2)</f>
        <v/>
      </c>
      <c r="E77" s="58">
        <f>IF($B77="",0,$B77*E$2)</f>
        <v/>
      </c>
      <c r="F77" s="58">
        <f>IF($B77="",0,$B77*F$2)</f>
        <v/>
      </c>
      <c r="G77" s="58">
        <f>IF($B77="",0,$B77*G$2)</f>
        <v/>
      </c>
      <c r="H77" s="58">
        <f>IF($B77="",0,$B77*H$2)</f>
        <v/>
      </c>
      <c r="I77" s="58">
        <f>IF($B77="",0,$B77*I$2)</f>
        <v/>
      </c>
      <c r="J77" s="58">
        <f>IF($B77="",0,$B77*J$2)</f>
        <v/>
      </c>
      <c r="K77" s="58">
        <f>IF($B77="",0,$B77*K$2)</f>
        <v/>
      </c>
      <c r="L77" s="58">
        <f>SUM(D77:K77)</f>
        <v/>
      </c>
      <c r="M77" s="58">
        <f>K77*12</f>
        <v/>
      </c>
    </row>
    <row r="78">
      <c r="A78" s="32" t="inlineStr">
        <is>
          <t xml:space="preserve">        Total OTHER</t>
        </is>
      </c>
      <c r="B78" s="62">
        <f>SUM(B76:B77)</f>
        <v/>
      </c>
      <c r="C78" s="38" t="n"/>
      <c r="D78" s="58">
        <f>SUM(D76:D77)</f>
        <v/>
      </c>
      <c r="E78" s="58">
        <f>SUM(E76:E77)</f>
        <v/>
      </c>
      <c r="F78" s="58">
        <f>SUM(F76:F77)</f>
        <v/>
      </c>
      <c r="G78" s="58">
        <f>SUM(G76:G77)</f>
        <v/>
      </c>
      <c r="H78" s="58">
        <f>SUM(H76:H77)</f>
        <v/>
      </c>
      <c r="I78" s="58">
        <f>SUM(I76:I77)</f>
        <v/>
      </c>
      <c r="J78" s="58">
        <f>SUM(J76:J77)</f>
        <v/>
      </c>
      <c r="K78" s="58">
        <f>SUM(K76:K77)</f>
        <v/>
      </c>
      <c r="L78" s="58">
        <f>SUM(D78:K78)</f>
        <v/>
      </c>
      <c r="M78" s="58">
        <f>K78*12</f>
        <v/>
      </c>
    </row>
    <row r="79">
      <c r="A79" s="33" t="inlineStr">
        <is>
          <t xml:space="preserve">        Bank Fees</t>
        </is>
      </c>
      <c r="B79" s="61" t="n"/>
      <c r="C79" s="39" t="n"/>
      <c r="D79" s="85" t="n"/>
      <c r="E79" s="83" t="n"/>
      <c r="F79" s="84" t="n"/>
      <c r="G79" s="79" t="n"/>
      <c r="H79" s="79" t="n"/>
      <c r="I79" s="79" t="n"/>
      <c r="J79" s="79" t="n"/>
      <c r="K79" s="79" t="n"/>
      <c r="L79" s="79" t="n"/>
      <c r="M79" s="79" t="n"/>
    </row>
    <row r="80">
      <c r="A80" s="33" t="inlineStr">
        <is>
          <t xml:space="preserve">        Rental Refund</t>
        </is>
      </c>
      <c r="B80" s="61" t="n">
        <v>0</v>
      </c>
      <c r="C80" s="39" t="n"/>
      <c r="D80" s="58">
        <f>IF($B80="",0,$B80*D$2)</f>
        <v/>
      </c>
      <c r="E80" s="58">
        <f>IF($B80="",0,$B80*E$2)</f>
        <v/>
      </c>
      <c r="F80" s="58">
        <f>IF($B80="",0,$B80*F$2)</f>
        <v/>
      </c>
      <c r="G80" s="58">
        <f>IF($B80="",0,$B80*G$2)</f>
        <v/>
      </c>
      <c r="H80" s="58">
        <f>IF($B80="",0,$B80*H$2)</f>
        <v/>
      </c>
      <c r="I80" s="58">
        <f>IF($B80="",0,$B80*I$2)</f>
        <v/>
      </c>
      <c r="J80" s="58">
        <f>IF($B80="",0,$B80*J$2)</f>
        <v/>
      </c>
      <c r="K80" s="58">
        <f>IF($B80="",0,$B80*K$2)</f>
        <v/>
      </c>
      <c r="L80" s="58">
        <f>SUM(D80:K80)</f>
        <v/>
      </c>
      <c r="M80" s="58">
        <f>K80*12</f>
        <v/>
      </c>
    </row>
    <row r="81">
      <c r="A81" s="33" t="inlineStr">
        <is>
          <t xml:space="preserve">        Software/IT</t>
        </is>
      </c>
      <c r="B81" s="61" t="n">
        <v>6</v>
      </c>
      <c r="C81" s="39" t="n"/>
      <c r="D81" s="58">
        <f>IF($B81="",0,$B81*D$2)</f>
        <v/>
      </c>
      <c r="E81" s="58">
        <f>IF($B81="",0,$B81*E$2)</f>
        <v/>
      </c>
      <c r="F81" s="58">
        <f>IF($B81="",0,$B81*F$2)</f>
        <v/>
      </c>
      <c r="G81" s="58">
        <f>IF($B81="",0,$B81*G$2)</f>
        <v/>
      </c>
      <c r="H81" s="58">
        <f>IF($B81="",0,$B81*H$2)</f>
        <v/>
      </c>
      <c r="I81" s="58">
        <f>IF($B81="",0,$B81*I$2)</f>
        <v/>
      </c>
      <c r="J81" s="58">
        <f>IF($B81="",0,$B81*J$2)</f>
        <v/>
      </c>
      <c r="K81" s="58">
        <f>IF($B81="",0,$B81*K$2)</f>
        <v/>
      </c>
      <c r="L81" s="58">
        <f>SUM(D81:K81)</f>
        <v/>
      </c>
      <c r="M81" s="58">
        <f>K81*12</f>
        <v/>
      </c>
    </row>
    <row r="82">
      <c r="A82" s="32" t="inlineStr">
        <is>
          <t xml:space="preserve">        CAPITAL EXPENSES</t>
        </is>
      </c>
      <c r="B82" s="61" t="n"/>
      <c r="C82" s="38" t="n"/>
      <c r="D82" s="82" t="n"/>
      <c r="E82" s="83" t="n"/>
      <c r="F82" s="84" t="n"/>
      <c r="G82" s="79" t="n"/>
      <c r="H82" s="79" t="n"/>
      <c r="I82" s="79" t="n"/>
      <c r="J82" s="79" t="n"/>
      <c r="K82" s="79" t="n"/>
      <c r="L82" s="79" t="n"/>
      <c r="M82" s="79" t="n"/>
    </row>
    <row r="83">
      <c r="A83" s="33" t="inlineStr">
        <is>
          <t xml:space="preserve">            Remodel</t>
        </is>
      </c>
      <c r="B83" s="61" t="n">
        <v>10</v>
      </c>
      <c r="C83" s="39" t="n"/>
      <c r="D83" s="58">
        <f>IF($B83="",0,$B83*D$2)</f>
        <v/>
      </c>
      <c r="E83" s="58">
        <f>IF($B83="",0,$B83*E$2)</f>
        <v/>
      </c>
      <c r="F83" s="58">
        <f>IF($B83="",0,$B83*F$2)</f>
        <v/>
      </c>
      <c r="G83" s="58">
        <f>IF($B83="",0,$B83*G$2)</f>
        <v/>
      </c>
      <c r="H83" s="58">
        <f>IF($B83="",0,$B83*H$2)</f>
        <v/>
      </c>
      <c r="I83" s="58">
        <f>IF($B83="",0,$B83*I$2)</f>
        <v/>
      </c>
      <c r="J83" s="58">
        <f>IF($B83="",0,$B83*J$2)</f>
        <v/>
      </c>
      <c r="K83" s="58">
        <f>IF($B83="",0,$B83*K$2)</f>
        <v/>
      </c>
      <c r="L83" s="58">
        <f>SUM(D83:K83)</f>
        <v/>
      </c>
      <c r="M83" s="58">
        <f>K83*12</f>
        <v/>
      </c>
    </row>
    <row r="84" ht="17" customHeight="1" thickBot="1">
      <c r="A84" s="33" t="inlineStr">
        <is>
          <t xml:space="preserve">            Furniture</t>
        </is>
      </c>
      <c r="B84" s="63" t="n">
        <v>10</v>
      </c>
      <c r="C84" s="39" t="n"/>
      <c r="D84" s="58">
        <f>IF($B84="",0,$B84*D$2)</f>
        <v/>
      </c>
      <c r="E84" s="58">
        <f>IF($B84="",0,$B84*E$2)</f>
        <v/>
      </c>
      <c r="F84" s="58">
        <f>IF($B84="",0,$B84*F$2)</f>
        <v/>
      </c>
      <c r="G84" s="58">
        <f>IF($B84="",0,$B84*G$2)</f>
        <v/>
      </c>
      <c r="H84" s="58">
        <f>IF($B84="",0,$B84*H$2)</f>
        <v/>
      </c>
      <c r="I84" s="58">
        <f>IF($B84="",0,$B84*I$2)</f>
        <v/>
      </c>
      <c r="J84" s="58">
        <f>IF($B84="",0,$B84*J$2)</f>
        <v/>
      </c>
      <c r="K84" s="58">
        <f>IF($B84="",0,$B84*K$2)</f>
        <v/>
      </c>
      <c r="L84" s="58">
        <f>SUM(D84:K84)</f>
        <v/>
      </c>
      <c r="M84" s="58">
        <f>K84*12</f>
        <v/>
      </c>
    </row>
    <row r="85" ht="17" customHeight="1" thickBot="1">
      <c r="A85" s="32" t="inlineStr">
        <is>
          <t xml:space="preserve">        Total CAPITAL EXPENSES</t>
        </is>
      </c>
      <c r="B85" s="65">
        <f>SUM(B83:B84)</f>
        <v/>
      </c>
      <c r="C85" s="38" t="n"/>
      <c r="D85" s="58">
        <f>SUM(D83:D84)</f>
        <v/>
      </c>
      <c r="E85" s="58">
        <f>SUM(E83:E84)</f>
        <v/>
      </c>
      <c r="F85" s="58">
        <f>SUM(F83:F84)</f>
        <v/>
      </c>
      <c r="G85" s="58">
        <f>SUM(G83:G84)</f>
        <v/>
      </c>
      <c r="H85" s="58">
        <f>SUM(H83:H84)</f>
        <v/>
      </c>
      <c r="I85" s="58">
        <f>SUM(I83:I84)</f>
        <v/>
      </c>
      <c r="J85" s="58">
        <f>SUM(J83:J84)</f>
        <v/>
      </c>
      <c r="K85" s="58">
        <f>SUM(K83:K84)</f>
        <v/>
      </c>
      <c r="L85" s="58">
        <f>SUM(D85:K85)</f>
        <v/>
      </c>
      <c r="M85" s="58">
        <f>K85*12</f>
        <v/>
      </c>
    </row>
    <row r="86" ht="17" customHeight="1" thickTop="1">
      <c r="A86" s="32" t="inlineStr">
        <is>
          <t xml:space="preserve">    Total Operating Expense</t>
        </is>
      </c>
      <c r="B86" s="62">
        <f>+B24+B29+B32+B50+B57+B61+B66+B74+B78+B85</f>
        <v/>
      </c>
      <c r="C86" s="38" t="n"/>
      <c r="D86" s="58">
        <f>D19+D24+D29+D50+D57+D61+D66+D74+D78+D85</f>
        <v/>
      </c>
      <c r="E86" s="58">
        <f>E19+E24+E29+E50+E57+E61+E66+E74+E78+E85</f>
        <v/>
      </c>
      <c r="F86" s="58">
        <f>F19+F24+F29+F50+F57+F61+F66+F74+F78+F85</f>
        <v/>
      </c>
      <c r="G86" s="58">
        <f>G19+G24+G29+G50+G57+G61+G66+G74+G78+G85</f>
        <v/>
      </c>
      <c r="H86" s="58">
        <f>H19+H24+H29+H50+H57+H61+H66+H74+H78+H85</f>
        <v/>
      </c>
      <c r="I86" s="58">
        <f>I19+I24+I29+I50+I57+I61+I66+I74+I78+I85</f>
        <v/>
      </c>
      <c r="J86" s="58">
        <f>J19+J24+J29+J50+J57+J61+J66+J74+J78+J85</f>
        <v/>
      </c>
      <c r="K86" s="58">
        <f>K19+K24+K29+K50+K57+K61+K66+K74+K78+K85</f>
        <v/>
      </c>
      <c r="L86" s="58">
        <f>SUM(D86:K86)</f>
        <v/>
      </c>
      <c r="M86" s="58">
        <f>K86*12</f>
        <v/>
      </c>
    </row>
    <row r="87">
      <c r="A87" s="33" t="n"/>
      <c r="B87" s="61" t="n"/>
      <c r="C87" s="39" t="n"/>
      <c r="D87" s="85" t="n"/>
      <c r="E87" s="83" t="n"/>
      <c r="F87" s="84" t="n"/>
      <c r="G87" s="79" t="n"/>
      <c r="H87" s="79" t="n"/>
      <c r="I87" s="79" t="n"/>
      <c r="J87" s="79" t="n"/>
      <c r="K87" s="79" t="n"/>
      <c r="L87" s="79" t="n"/>
      <c r="M87" s="79" t="n"/>
    </row>
    <row r="88">
      <c r="A88" s="32" t="inlineStr">
        <is>
          <t xml:space="preserve">    NOI - Net Operating Income</t>
        </is>
      </c>
      <c r="B88" s="61" t="n"/>
      <c r="C88" s="38" t="n"/>
      <c r="D88" s="58">
        <f>D12-D86</f>
        <v/>
      </c>
      <c r="E88" s="58">
        <f>E12-E86</f>
        <v/>
      </c>
      <c r="F88" s="58">
        <f>F12-F86</f>
        <v/>
      </c>
      <c r="G88" s="58">
        <f>G12-G86</f>
        <v/>
      </c>
      <c r="H88" s="58">
        <f>H12-H86</f>
        <v/>
      </c>
      <c r="I88" s="58">
        <f>I12-I86</f>
        <v/>
      </c>
      <c r="J88" s="58">
        <f>J12-J86</f>
        <v/>
      </c>
      <c r="K88" s="58">
        <f>K12-K86</f>
        <v/>
      </c>
      <c r="L88" s="58">
        <f>SUM(D88:K88)</f>
        <v/>
      </c>
      <c r="M88" s="58">
        <f>K88*12</f>
        <v/>
      </c>
    </row>
    <row r="89">
      <c r="A89" s="33" t="n"/>
      <c r="B89" s="61" t="n"/>
      <c r="C89" s="39" t="n"/>
      <c r="D89" s="85" t="n"/>
      <c r="E89" s="83" t="n"/>
      <c r="F89" s="84" t="n"/>
      <c r="G89" s="79" t="n"/>
      <c r="H89" s="79" t="n"/>
      <c r="I89" s="79" t="n"/>
      <c r="J89" s="79" t="n"/>
      <c r="K89" s="79" t="n"/>
      <c r="L89" s="79" t="n"/>
      <c r="M89" s="79" t="n"/>
    </row>
    <row r="90">
      <c r="A90" s="32" t="inlineStr">
        <is>
          <t>Other Income &amp; Expense</t>
        </is>
      </c>
      <c r="B90" s="61" t="n"/>
      <c r="C90" s="38" t="n"/>
      <c r="D90" s="32" t="n"/>
      <c r="E90" s="61" t="n"/>
      <c r="F90" s="62" t="n"/>
      <c r="G90" s="62" t="n"/>
      <c r="H90" s="62" t="n"/>
      <c r="I90" s="62" t="n"/>
      <c r="J90" s="62" t="n"/>
      <c r="K90" s="62" t="n"/>
      <c r="L90" s="62" t="n"/>
      <c r="M90" s="62" t="n"/>
    </row>
    <row r="91">
      <c r="A91" s="32" t="inlineStr">
        <is>
          <t xml:space="preserve">    Other Expense</t>
        </is>
      </c>
      <c r="B91" s="61" t="n"/>
      <c r="C91" s="38" t="n"/>
      <c r="D91" s="32" t="n"/>
      <c r="E91" s="61" t="n"/>
      <c r="F91" s="62" t="n"/>
      <c r="G91" s="62" t="n"/>
      <c r="H91" s="62" t="n"/>
      <c r="I91" s="62" t="n"/>
      <c r="J91" s="62" t="n"/>
      <c r="K91" s="62" t="n"/>
      <c r="L91" s="62" t="n"/>
      <c r="M91" s="62" t="n"/>
    </row>
    <row r="92">
      <c r="A92" s="33" t="inlineStr">
        <is>
          <t xml:space="preserve">        Vacancies</t>
        </is>
      </c>
      <c r="B92" s="61" t="n"/>
      <c r="C92" s="53" t="n">
        <v>0.1</v>
      </c>
      <c r="D92" s="58">
        <f>D12*$C92</f>
        <v/>
      </c>
      <c r="E92" s="58">
        <f>E12*$C92</f>
        <v/>
      </c>
      <c r="F92" s="58">
        <f>F12*$C92</f>
        <v/>
      </c>
      <c r="G92" s="58">
        <f>G12*$C92</f>
        <v/>
      </c>
      <c r="H92" s="58">
        <f>H12*$C92</f>
        <v/>
      </c>
      <c r="I92" s="58">
        <f>I12*$C92</f>
        <v/>
      </c>
      <c r="J92" s="58">
        <f>J12*$C92</f>
        <v/>
      </c>
      <c r="K92" s="58">
        <f>K12*$C92</f>
        <v/>
      </c>
      <c r="L92" s="58">
        <f>SUM(D92:K92)</f>
        <v/>
      </c>
      <c r="M92" s="58">
        <f>K92*12</f>
        <v/>
      </c>
    </row>
    <row r="93" ht="17" customHeight="1" thickBot="1">
      <c r="A93" s="33" t="inlineStr">
        <is>
          <t xml:space="preserve">        Equipment Purchases</t>
        </is>
      </c>
      <c r="B93" s="63" t="n">
        <v>4</v>
      </c>
      <c r="C93" s="39" t="n"/>
      <c r="D93" s="58">
        <f>IF($B93="",0,$B93*D$2)</f>
        <v/>
      </c>
      <c r="E93" s="58">
        <f>IF($B93="",0,$B93*E$2)</f>
        <v/>
      </c>
      <c r="F93" s="58">
        <f>IF($B93="",0,$B93*F$2)</f>
        <v/>
      </c>
      <c r="G93" s="58">
        <f>IF($B93="",0,$B93*G$2)</f>
        <v/>
      </c>
      <c r="H93" s="58">
        <f>IF($B93="",0,$B93*H$2)</f>
        <v/>
      </c>
      <c r="I93" s="58">
        <f>IF($B93="",0,$B93*I$2)</f>
        <v/>
      </c>
      <c r="J93" s="58">
        <f>IF($B93="",0,$B93*J$2)</f>
        <v/>
      </c>
      <c r="K93" s="58">
        <f>IF($B93="",0,$B93*K$2)</f>
        <v/>
      </c>
      <c r="L93" s="58">
        <f>SUM(D93:K93)</f>
        <v/>
      </c>
      <c r="M93" s="58">
        <f>K93*12</f>
        <v/>
      </c>
    </row>
    <row r="94">
      <c r="A94" s="32" t="inlineStr">
        <is>
          <t xml:space="preserve">    Total Other Expense</t>
        </is>
      </c>
      <c r="B94" s="62">
        <f>SUM(B93)</f>
        <v/>
      </c>
      <c r="C94" s="38" t="n"/>
      <c r="D94" s="58">
        <f>SUM(D92:D93)</f>
        <v/>
      </c>
      <c r="E94" s="58">
        <f>SUM(E92:E93)</f>
        <v/>
      </c>
      <c r="F94" s="58">
        <f>SUM(F92:F93)</f>
        <v/>
      </c>
      <c r="G94" s="58">
        <f>SUM(G92:G93)</f>
        <v/>
      </c>
      <c r="H94" s="58">
        <f>SUM(H92:H93)</f>
        <v/>
      </c>
      <c r="I94" s="58">
        <f>SUM(I92:I93)</f>
        <v/>
      </c>
      <c r="J94" s="58">
        <f>SUM(J92:J93)</f>
        <v/>
      </c>
      <c r="K94" s="58">
        <f>SUM(K92:K93)</f>
        <v/>
      </c>
      <c r="L94" s="58">
        <f>SUM(D94:K94)</f>
        <v/>
      </c>
      <c r="M94" s="58">
        <f>K94*12</f>
        <v/>
      </c>
    </row>
    <row r="95">
      <c r="A95" s="33" t="n"/>
      <c r="B95" s="61" t="n"/>
      <c r="C95" s="39" t="n"/>
      <c r="D95" s="85" t="n"/>
      <c r="E95" s="85" t="n"/>
      <c r="F95" s="84" t="n"/>
      <c r="G95" s="79" t="n"/>
      <c r="H95" s="79" t="n"/>
      <c r="I95" s="79" t="n"/>
      <c r="J95" s="79" t="n"/>
      <c r="K95" s="79" t="n"/>
      <c r="L95" s="79" t="n"/>
      <c r="M95" s="79" t="n"/>
    </row>
    <row r="96">
      <c r="A96" s="32" t="inlineStr">
        <is>
          <t xml:space="preserve">    Net Other Income</t>
        </is>
      </c>
      <c r="B96" s="61" t="n">
        <v>0</v>
      </c>
      <c r="C96" s="38" t="n"/>
      <c r="D96" s="58">
        <f>0</f>
        <v/>
      </c>
      <c r="E96" s="58">
        <f>0</f>
        <v/>
      </c>
      <c r="F96" s="58">
        <f>0</f>
        <v/>
      </c>
      <c r="G96" s="58">
        <f>0</f>
        <v/>
      </c>
      <c r="H96" s="58">
        <f>0</f>
        <v/>
      </c>
      <c r="I96" s="58">
        <f>0</f>
        <v/>
      </c>
      <c r="J96" s="58">
        <f>0</f>
        <v/>
      </c>
      <c r="K96" s="58">
        <f>0</f>
        <v/>
      </c>
      <c r="L96" s="58">
        <f>SUM(D96:K96)</f>
        <v/>
      </c>
      <c r="M96" s="58">
        <f>K96*12</f>
        <v/>
      </c>
    </row>
    <row r="97">
      <c r="A97" s="33" t="n"/>
      <c r="B97" s="61" t="n"/>
      <c r="C97" s="39" t="n"/>
      <c r="D97" s="85" t="n"/>
      <c r="E97" s="85" t="n"/>
      <c r="F97" s="84" t="n"/>
      <c r="G97" s="79" t="n"/>
      <c r="H97" s="79" t="n"/>
      <c r="I97" s="79" t="n"/>
      <c r="J97" s="79" t="n"/>
      <c r="K97" s="79" t="n"/>
      <c r="L97" s="79" t="n"/>
      <c r="M97" s="79" t="n"/>
    </row>
    <row r="98">
      <c r="A98" s="33" t="inlineStr">
        <is>
          <t xml:space="preserve">    Total Income</t>
        </is>
      </c>
      <c r="B98" s="61">
        <f>+E12/B12</f>
        <v/>
      </c>
      <c r="C98" s="39" t="n"/>
      <c r="D98" s="58">
        <f>D12</f>
        <v/>
      </c>
      <c r="E98" s="58">
        <f>E12</f>
        <v/>
      </c>
      <c r="F98" s="58">
        <f>F12</f>
        <v/>
      </c>
      <c r="G98" s="58">
        <f>G12</f>
        <v/>
      </c>
      <c r="H98" s="58">
        <f>H12</f>
        <v/>
      </c>
      <c r="I98" s="58">
        <f>I12</f>
        <v/>
      </c>
      <c r="J98" s="58">
        <f>J12</f>
        <v/>
      </c>
      <c r="K98" s="58">
        <f>K12</f>
        <v/>
      </c>
      <c r="L98" s="58">
        <f>SUM(D98:K98)</f>
        <v/>
      </c>
      <c r="M98" s="58">
        <f>K98*12</f>
        <v/>
      </c>
    </row>
    <row r="99" ht="17" customHeight="1" thickBot="1">
      <c r="A99" s="33" t="inlineStr">
        <is>
          <t xml:space="preserve">    Total Expense</t>
        </is>
      </c>
      <c r="B99" s="62">
        <f>+B86+B94</f>
        <v/>
      </c>
      <c r="C99" s="39" t="n"/>
      <c r="D99" s="58">
        <f>D86+D94</f>
        <v/>
      </c>
      <c r="E99" s="58">
        <f>E86+E94</f>
        <v/>
      </c>
      <c r="F99" s="58">
        <f>F86+F94</f>
        <v/>
      </c>
      <c r="G99" s="58">
        <f>G86+G94</f>
        <v/>
      </c>
      <c r="H99" s="58">
        <f>H86+H94</f>
        <v/>
      </c>
      <c r="I99" s="58">
        <f>I86+I94</f>
        <v/>
      </c>
      <c r="J99" s="58">
        <f>J86+J94</f>
        <v/>
      </c>
      <c r="K99" s="58">
        <f>K86+K94</f>
        <v/>
      </c>
      <c r="L99" s="58">
        <f>SUM(D99:K99)</f>
        <v/>
      </c>
      <c r="M99" s="58">
        <f>K99*12</f>
        <v/>
      </c>
    </row>
    <row r="100" ht="17" customHeight="1" thickTop="1">
      <c r="A100" s="33" t="n"/>
      <c r="B100" s="61" t="n"/>
      <c r="C100" s="39" t="n"/>
      <c r="D100" s="85" t="n"/>
      <c r="E100" s="85" t="n"/>
      <c r="F100" s="84" t="n"/>
      <c r="G100" s="79" t="n"/>
      <c r="H100" s="79" t="n"/>
      <c r="I100" s="79" t="n"/>
      <c r="J100" s="79" t="n"/>
      <c r="K100" s="79" t="n"/>
      <c r="L100" s="79" t="n"/>
      <c r="M100" s="79" t="n"/>
    </row>
    <row r="101">
      <c r="A101" s="32" t="inlineStr">
        <is>
          <t xml:space="preserve">    Net Income</t>
        </is>
      </c>
      <c r="B101" s="61" t="n"/>
      <c r="C101" s="38" t="n"/>
      <c r="D101" s="58">
        <f>D98-D99</f>
        <v/>
      </c>
      <c r="E101" s="58">
        <f>E98-E99</f>
        <v/>
      </c>
      <c r="F101" s="58">
        <f>F98-F99</f>
        <v/>
      </c>
      <c r="G101" s="58">
        <f>G98-G99</f>
        <v/>
      </c>
      <c r="H101" s="58">
        <f>H98-H99</f>
        <v/>
      </c>
      <c r="I101" s="58">
        <f>I98-I99</f>
        <v/>
      </c>
      <c r="J101" s="58">
        <f>J98-J99</f>
        <v/>
      </c>
      <c r="K101" s="58">
        <f>K98-K99</f>
        <v/>
      </c>
      <c r="L101" s="58">
        <f>SUM(D101:K101)</f>
        <v/>
      </c>
      <c r="M101" s="58">
        <f>K101*12</f>
        <v/>
      </c>
    </row>
    <row r="102">
      <c r="B102" s="61" t="n"/>
      <c r="D102" s="79" t="n"/>
      <c r="E102" s="79" t="n"/>
      <c r="F102" s="79" t="n"/>
      <c r="G102" s="79" t="n"/>
      <c r="H102" s="79" t="n"/>
      <c r="I102" s="79" t="n"/>
      <c r="J102" s="79" t="n"/>
      <c r="K102" s="79" t="n"/>
      <c r="L102" s="79" t="n"/>
      <c r="M102" s="79" t="n"/>
    </row>
    <row r="103">
      <c r="B103" s="61" t="n"/>
      <c r="D103" s="79" t="n"/>
      <c r="E103" s="79" t="n"/>
      <c r="F103" s="79" t="n"/>
      <c r="G103" s="79" t="n"/>
      <c r="H103" s="79" t="n"/>
      <c r="I103" s="79" t="n"/>
      <c r="J103" s="79" t="n"/>
      <c r="K103" s="79" t="n"/>
      <c r="L103" s="79" t="n"/>
      <c r="M103" s="79" t="n"/>
    </row>
    <row r="104">
      <c r="B104" s="61" t="n"/>
      <c r="D104" s="79" t="n"/>
      <c r="E104" s="79" t="n"/>
      <c r="F104" s="79" t="n"/>
      <c r="G104" s="79" t="n"/>
      <c r="H104" s="79" t="n"/>
      <c r="I104" s="79" t="n"/>
      <c r="J104" s="79" t="n"/>
      <c r="K104" s="79" t="n"/>
      <c r="L104" s="79" t="n"/>
      <c r="M104" s="79" t="n"/>
    </row>
    <row r="105">
      <c r="B105" s="61" t="n"/>
      <c r="D105" s="79" t="n"/>
      <c r="E105" s="79" t="n"/>
      <c r="F105" s="79" t="n"/>
      <c r="G105" s="79" t="n"/>
      <c r="H105" s="79" t="n"/>
      <c r="I105" s="79" t="n"/>
      <c r="J105" s="79" t="n"/>
      <c r="K105" s="79" t="n"/>
      <c r="L105" s="79" t="n"/>
      <c r="M105" s="79" t="n"/>
    </row>
    <row r="106">
      <c r="B106" s="61" t="n"/>
      <c r="D106" s="79" t="n"/>
      <c r="E106" s="79" t="n"/>
      <c r="F106" s="79" t="n"/>
      <c r="G106" s="79" t="n"/>
      <c r="H106" s="79" t="n"/>
      <c r="I106" s="79" t="n"/>
      <c r="J106" s="79" t="n"/>
      <c r="K106" s="79" t="n"/>
      <c r="L106" s="79" t="n"/>
      <c r="M106" s="79" t="n"/>
    </row>
    <row r="107">
      <c r="B107" s="61" t="n"/>
      <c r="D107" s="79" t="n"/>
      <c r="E107" s="79" t="n"/>
      <c r="F107" s="79" t="n"/>
      <c r="G107" s="79" t="n"/>
      <c r="H107" s="79" t="n"/>
      <c r="I107" s="79" t="n"/>
      <c r="J107" s="79" t="n"/>
      <c r="K107" s="79" t="n"/>
      <c r="L107" s="79" t="n"/>
      <c r="M107" s="79" t="n"/>
    </row>
    <row r="108">
      <c r="B108" s="61" t="n"/>
      <c r="D108" s="79" t="n"/>
      <c r="E108" s="79" t="n"/>
      <c r="F108" s="79" t="n"/>
      <c r="G108" s="79" t="n"/>
      <c r="H108" s="79" t="n"/>
      <c r="I108" s="79" t="n"/>
      <c r="J108" s="79" t="n"/>
      <c r="K108" s="79" t="n"/>
      <c r="L108" s="79" t="n"/>
      <c r="M108" s="79" t="n"/>
    </row>
    <row r="109">
      <c r="B109" s="61" t="n"/>
      <c r="D109" s="79" t="n"/>
      <c r="E109" s="79" t="n"/>
      <c r="F109" s="79" t="n"/>
      <c r="G109" s="79" t="n"/>
      <c r="H109" s="79" t="n"/>
      <c r="I109" s="79" t="n"/>
      <c r="J109" s="79" t="n"/>
      <c r="K109" s="79" t="n"/>
      <c r="L109" s="79" t="n"/>
      <c r="M109" s="79" t="n"/>
    </row>
    <row r="110">
      <c r="B110" s="61" t="n"/>
      <c r="D110" s="79" t="n"/>
      <c r="E110" s="79" t="n"/>
      <c r="F110" s="79" t="n"/>
      <c r="G110" s="79" t="n"/>
      <c r="H110" s="79" t="n"/>
      <c r="I110" s="79" t="n"/>
      <c r="J110" s="79" t="n"/>
      <c r="K110" s="79" t="n"/>
      <c r="L110" s="79" t="n"/>
      <c r="M110" s="79" t="n"/>
    </row>
    <row r="111">
      <c r="B111" s="61" t="n"/>
      <c r="D111" s="79" t="n"/>
      <c r="E111" s="79" t="n"/>
      <c r="F111" s="79" t="n"/>
      <c r="G111" s="79" t="n"/>
      <c r="H111" s="79" t="n"/>
      <c r="I111" s="79" t="n"/>
      <c r="J111" s="79" t="n"/>
      <c r="K111" s="79" t="n"/>
      <c r="L111" s="79" t="n"/>
      <c r="M111" s="79" t="n"/>
    </row>
    <row r="112">
      <c r="B112" s="61" t="n"/>
      <c r="D112" s="79" t="n"/>
      <c r="E112" s="79" t="n"/>
      <c r="F112" s="79" t="n"/>
      <c r="G112" s="79" t="n"/>
      <c r="H112" s="79" t="n"/>
      <c r="I112" s="79" t="n"/>
      <c r="J112" s="79" t="n"/>
      <c r="K112" s="79" t="n"/>
      <c r="L112" s="79" t="n"/>
      <c r="M112" s="79" t="n"/>
    </row>
    <row r="113">
      <c r="B113" s="61" t="n"/>
      <c r="D113" s="79" t="n"/>
      <c r="E113" s="79" t="n"/>
      <c r="F113" s="79" t="n"/>
      <c r="G113" s="79" t="n"/>
      <c r="H113" s="79" t="n"/>
      <c r="I113" s="79" t="n"/>
      <c r="J113" s="79" t="n"/>
      <c r="K113" s="79" t="n"/>
      <c r="L113" s="79" t="n"/>
      <c r="M113" s="79" t="n"/>
    </row>
    <row r="114">
      <c r="B114" s="61" t="n"/>
      <c r="D114" s="79" t="n"/>
      <c r="E114" s="79" t="n"/>
      <c r="F114" s="79" t="n"/>
      <c r="G114" s="79" t="n"/>
      <c r="H114" s="79" t="n"/>
      <c r="I114" s="79" t="n"/>
      <c r="J114" s="79" t="n"/>
      <c r="K114" s="79" t="n"/>
      <c r="L114" s="79" t="n"/>
      <c r="M114" s="79" t="n"/>
    </row>
    <row r="115">
      <c r="B115" s="61" t="n"/>
      <c r="D115" s="79" t="n"/>
      <c r="E115" s="79" t="n"/>
      <c r="F115" s="79" t="n"/>
      <c r="G115" s="79" t="n"/>
      <c r="H115" s="79" t="n"/>
      <c r="I115" s="79" t="n"/>
      <c r="J115" s="79" t="n"/>
      <c r="K115" s="79" t="n"/>
      <c r="L115" s="79" t="n"/>
      <c r="M115" s="79" t="n"/>
    </row>
    <row r="116">
      <c r="B116" s="61" t="n"/>
      <c r="D116" s="79" t="n"/>
      <c r="E116" s="79" t="n"/>
      <c r="F116" s="79" t="n"/>
      <c r="G116" s="79" t="n"/>
      <c r="H116" s="79" t="n"/>
      <c r="I116" s="79" t="n"/>
      <c r="J116" s="79" t="n"/>
      <c r="K116" s="79" t="n"/>
      <c r="L116" s="79" t="n"/>
      <c r="M116" s="79" t="n"/>
    </row>
    <row r="117">
      <c r="B117" s="61" t="n"/>
      <c r="D117" s="79" t="n"/>
      <c r="E117" s="79" t="n"/>
      <c r="F117" s="79" t="n"/>
      <c r="G117" s="79" t="n"/>
      <c r="H117" s="79" t="n"/>
      <c r="I117" s="79" t="n"/>
      <c r="J117" s="79" t="n"/>
      <c r="K117" s="79" t="n"/>
      <c r="L117" s="79" t="n"/>
      <c r="M117" s="79" t="n"/>
    </row>
    <row r="118">
      <c r="B118" s="61" t="n"/>
      <c r="D118" s="79" t="n"/>
      <c r="E118" s="79" t="n"/>
      <c r="F118" s="79" t="n"/>
      <c r="G118" s="79" t="n"/>
      <c r="H118" s="79" t="n"/>
      <c r="I118" s="79" t="n"/>
      <c r="J118" s="79" t="n"/>
      <c r="K118" s="79" t="n"/>
      <c r="L118" s="79" t="n"/>
      <c r="M118" s="79" t="n"/>
    </row>
  </sheetData>
  <mergeCells count="2">
    <mergeCell ref="A2:C2"/>
    <mergeCell ref="A1:M1"/>
  </mergeCells>
  <pageMargins left="0.7" right="0.7" top="0.75" bottom="0.75" header="0.3" footer="0.3"/>
  <pageSetup orientation="portrait" scale="4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William</dc:creator>
  <dcterms:created xmlns:dcterms="http://purl.org/dc/terms/" xmlns:xsi="http://www.w3.org/2001/XMLSchema-instance" xsi:type="dcterms:W3CDTF">2019-10-08T22:25:19Z</dcterms:created>
  <dcterms:modified xmlns:dcterms="http://purl.org/dc/terms/" xmlns:xsi="http://www.w3.org/2001/XMLSchema-instance" xsi:type="dcterms:W3CDTF">2026-05-05T22:27:20Z</dcterms:modified>
  <cp:lastModifiedBy>Bill Hope, Jr.</cp:lastModifiedBy>
  <cp:lastPrinted>2026-02-10T19:54:57Z</cp:lastPrinted>
</cp:coreProperties>
</file>